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0\20.08.2020\"/>
    </mc:Choice>
  </mc:AlternateContent>
  <bookViews>
    <workbookView xWindow="0" yWindow="0" windowWidth="28800" windowHeight="11835" activeTab="1"/>
  </bookViews>
  <sheets>
    <sheet name="Investīciju plāns" sheetId="1" r:id="rId1"/>
    <sheet name="Sadaļa SAM 5.6.2." sheetId="2" r:id="rId2"/>
  </sheets>
  <definedNames>
    <definedName name="_xlnm._FilterDatabase" localSheetId="0" hidden="1">'Investīciju plāns'!$A$5:$K$159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0" i="2" l="1"/>
  <c r="E67" i="2"/>
  <c r="G63" i="2"/>
  <c r="E39" i="2"/>
  <c r="F39" i="2" s="1"/>
  <c r="E24" i="2"/>
  <c r="F24" i="2" s="1"/>
  <c r="F12" i="2"/>
  <c r="E12" i="2"/>
  <c r="M4" i="2"/>
  <c r="K4" i="2" s="1"/>
  <c r="I4" i="2"/>
  <c r="H4" i="2"/>
  <c r="G4" i="2"/>
  <c r="E63" i="2" l="1"/>
  <c r="F63" i="2" s="1"/>
  <c r="F4" i="2" s="1"/>
  <c r="E4" i="2"/>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<sst xmlns="http://schemas.openxmlformats.org/spreadsheetml/2006/main" count="1315" uniqueCount="542">
  <si>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</si>
  <si>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</si>
  <si>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</si>
  <si>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</si>
  <si>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</si>
  <si>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</si>
  <si>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</si>
  <si>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</si>
  <si>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</si>
  <si>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</si>
  <si>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</si>
  <si>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</si>
  <si>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Limbažu novada ģimnāzijas mācību vides uzlabošana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</si>
  <si>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</si>
  <si>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</si>
  <si>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Attīstības nodaļa, Limbažu novada ģimnāzija</t>
  </si>
  <si>
    <t>Limbažu pilsēta</t>
  </si>
  <si>
    <t>P</t>
  </si>
  <si>
    <t>Limbažu pagasts</t>
  </si>
  <si>
    <t>Limbažu pagasta pārvalde</t>
  </si>
  <si>
    <t>Nekustamā īpašuma apsaimniekošanas nodaļa</t>
  </si>
  <si>
    <t>Skultes pagasts</t>
  </si>
  <si>
    <t>Umurgas pagasts</t>
  </si>
  <si>
    <t>Vidrižu pagasts</t>
  </si>
  <si>
    <t>Uzņēmējdarbībai labvēlīgas vides radīšana</t>
  </si>
  <si>
    <t>Degradēto teritoriju revitalizācija</t>
  </si>
  <si>
    <t>Skatīt Attīstības programmas pielikumu Nr.2 “Plānotās investīcijas stratēģiskā atbalsta mērķa 5.6.2.ietvaros”</t>
  </si>
  <si>
    <t>Attīstības nodaļa</t>
  </si>
  <si>
    <t>Novads</t>
  </si>
  <si>
    <t>Ražošanas attīstība, sakārtojot infrastruktūra</t>
  </si>
  <si>
    <t>Skatīt Attīstības programmas  pielikumu Nr.2 “Plānotās investīcijas stratēģiskā atbalsta mērķa 3.3.1. ietvaros”.</t>
  </si>
  <si>
    <t>Katvaru pagasts</t>
  </si>
  <si>
    <t>Vidrižu pagasta pārvalde</t>
  </si>
  <si>
    <t>Infrastruktūras uzlabošana Katvaru pagastā</t>
  </si>
  <si>
    <t>Katvaru pagasta pārvalde</t>
  </si>
  <si>
    <t>Izstrādāts būvprojekts ielu apgaismojuma ierīkošanai Priedēs, Katvaru pagastā</t>
  </si>
  <si>
    <t>1, 2</t>
  </si>
  <si>
    <t>Ierīkots gājēju celiņš no autobusa pieturas līdz Lādezera PII</t>
  </si>
  <si>
    <t>P/A Alda</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</si>
  <si>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</si>
  <si>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</si>
  <si>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</si>
  <si>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</si>
  <si>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</si>
  <si>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</si>
  <si>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</si>
  <si>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</si>
  <si>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</si>
  <si>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</si>
  <si>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</si>
  <si>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</si>
  <si>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</si>
  <si>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</si>
  <si>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</si>
  <si>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</si>
  <si>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</si>
  <si>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Pašvaldības administratīvās ēkas Rīgas ielā 16, Limbažos energoefektivitātes uzlabošana</t>
  </si>
  <si>
    <t>Veikta ēkas ārsienu, bēniņu grīdas, pagraba pārsegumu, cokola siltināšana, logu un durvju nomaiņa, regulējamas apkures sistēmas uzstādīšana.</t>
  </si>
  <si>
    <t>Infrastruktūras attīstība, atbilstoši iedzīvotāju vajadzībām; Sporta pieejamības paaugstināšana</t>
  </si>
  <si>
    <t>Limbažu stadiona pieejamības nodrošināšana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</si>
  <si>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</si>
  <si>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</si>
  <si>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</si>
  <si>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</si>
  <si>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</si>
  <si>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</si>
  <si>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</si>
  <si>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</si>
  <si>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</si>
  <si>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Projekts tiek īstenots darbības programmas "Izaugsme un nodarbinātība" SAM 4.2.2. "Atbilstoši pašvaldības integrētajām attīstības programmām sekmēt energoefektivitātes paaugstināšanu un atjaunojamo energoresursu izmantošanu pašvaldību ēkās"ietvaros</t>
  </si>
  <si>
    <t>Veikts remonts Limbažu Galvenās bibliotēkas Bērnu literatūras centra lasītavā</t>
  </si>
  <si>
    <r>
      <t>Pielikums Nr. 1
Apstiprināts ar 29.12.2016. Limbažu novada domes lēmumu (protokols Nr.24, 15.</t>
    </r>
    <r>
      <rPr>
        <sz val="10"/>
        <color indexed="8"/>
        <rFont val="Times New Roman"/>
        <family val="1"/>
        <charset val="186"/>
      </rPr>
      <t>§)</t>
    </r>
  </si>
  <si>
    <t>Infrastruktūras attīstība atbilstoši iedzīvotāju vajadzībām</t>
  </si>
  <si>
    <t>Ceļu pieejamības un kvalitātes pilnveide; Uzņēmējdarbībai labvēlīgas vides radīšana</t>
  </si>
  <si>
    <t>Projekts par daļu no aktivitātēm iesniegts SAM 5.5.1. "Saglabāt, aizsargāt un attīstīt nozīmīgu kultūras un dabas mantojumu, kā arī attīstīt ar to saistītos pakalpojumus" pasākumā. Citu aktivitāšu īstenošanai plānots piesaistīt LEADER un citu programmu līdzfinansējumu.</t>
  </si>
  <si>
    <t>Bīriņu pils kapeņu restaurācija</t>
  </si>
  <si>
    <t>Tūrisma potenciāla izmantošana</t>
  </si>
  <si>
    <t>ERAF kvota 4370324,00 EUR</t>
  </si>
  <si>
    <t>P, F, C</t>
  </si>
  <si>
    <t>ERAF kvota 500466,00 EUR</t>
  </si>
  <si>
    <t>2020.-2021.</t>
  </si>
  <si>
    <t>Veikta Limbažu muzeja krājuma kolekcijas ēkas Burtnieku 7a, Limbažos būvprojekta izstrāde un pārbūve</t>
  </si>
  <si>
    <t>Būvprojekta izstrāde un ūdensapgādes urbuma ierīkošana daudzdzīvokļu mājai "Lāses", Vidrižu pagasta Bīriņu ciemā</t>
  </si>
  <si>
    <t>OC "Limbaži"</t>
  </si>
  <si>
    <t>Limbažu stadiona skrejceļa atjaunošana</t>
  </si>
  <si>
    <t>Atjaunots stadiona skrejceļa segums</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</si>
  <si>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</si>
  <si>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</si>
  <si>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</si>
  <si>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</si>
  <si>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</si>
  <si>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</si>
  <si>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</si>
  <si>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</si>
  <si>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</si>
  <si>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</si>
  <si>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</si>
  <si>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</si>
  <si>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</si>
  <si>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</si>
  <si>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</si>
  <si>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</si>
  <si>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</si>
  <si>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</si>
  <si>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</si>
  <si>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</si>
  <si>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1; 2</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</si>
  <si>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</si>
  <si>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</si>
  <si>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</si>
  <si>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</si>
  <si>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</si>
  <si>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</si>
  <si>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</si>
  <si>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</si>
  <si>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</si>
  <si>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1; 3</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</si>
  <si>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</si>
  <si>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</si>
  <si>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</si>
  <si>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</si>
  <si>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</si>
  <si>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</si>
  <si>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Limbažu sākumskola</t>
  </si>
  <si>
    <t>Limbažu sākumskolas infrastruktūras uzlabošana</t>
  </si>
  <si>
    <t>Veikta Limbažu sākumskolas ventilācijas daļas būvprojekta izstrāde</t>
  </si>
  <si>
    <t>Limbažu 3. vidusskolas infrastruktūras uzlabošana</t>
  </si>
  <si>
    <t>Limbažu 3. vidusskola</t>
  </si>
  <si>
    <t>Veikts Limbažu 3. vidusskolas 1. stāva koplietošanas telpu remonts</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</si>
  <si>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</si>
  <si>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</si>
  <si>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</si>
  <si>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</si>
  <si>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</si>
  <si>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</si>
  <si>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Veikta stadiona teritorijas atjaunošana</t>
  </si>
  <si>
    <t>Izvietoti 2 mobilie pacēlāji Burtnieku ielā  4 un Burtnieku ielā 7</t>
  </si>
  <si>
    <t>Mobilo pacēlāju iegāde un vietas labiekārtošana pacēlāju uzstādīšanai muzejam un Dzimtsarakstu nodaļai Limbažos</t>
  </si>
  <si>
    <t>2020.</t>
  </si>
  <si>
    <t>Cēsu ielas remonts Limbažu pilsētā</t>
  </si>
  <si>
    <t>Veikts Cēsu ielas remonts posmā no Baumaņu Kārļa laukuma līdz veikala "Maxima" iebrauktuvei</t>
  </si>
  <si>
    <t>Mazās Noliktavu ielas remonts Limbažu pilsētā</t>
  </si>
  <si>
    <t xml:space="preserve">Veikts Mazās Noliktavu ielas remonts </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</si>
  <si>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</si>
  <si>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</si>
  <si>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</si>
  <si>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</si>
  <si>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</si>
  <si>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Kļavu ielas remonts Limbažu pilsētā</t>
  </si>
  <si>
    <t>Veikts Kļavu ielas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</si>
  <si>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</si>
  <si>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</si>
  <si>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</si>
  <si>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</si>
  <si>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</si>
  <si>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</si>
  <si>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</si>
  <si>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</si>
  <si>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Uzvaras ielas remonts Limbažu pilsētā</t>
  </si>
  <si>
    <t xml:space="preserve">Veikts Uzvaras ielas remonts </t>
  </si>
  <si>
    <t>Zvaigžņu, Klusās un Zvejnieku ielu posmu remonts Limbažu pilsētā</t>
  </si>
  <si>
    <t>Veikts Zvaigžņu, Klusās un Zvejnieku ielu posmu remonts (dubultā virsmas apstrāde)</t>
  </si>
  <si>
    <t>Miglas, Ceriņu un Smilgu ielu  remonts Limbažu pilsētā</t>
  </si>
  <si>
    <t>Veikta grants seguma izbūve Miglas, Ceriņu un Smilgu ielās</t>
  </si>
  <si>
    <t>Veikta Kr.Barona ielas virsmas dubultā apstrāde</t>
  </si>
  <si>
    <t>Pāles pagasts</t>
  </si>
  <si>
    <t>Pāles pagasta pārvalde</t>
  </si>
  <si>
    <t>Veikta dzelzsbetona tilta virskārtas asfaltēšana ceļā "Dreiliņi - Ķīsīši"</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</si>
  <si>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</si>
  <si>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</si>
  <si>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</si>
  <si>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</si>
  <si>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</si>
  <si>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</si>
  <si>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</si>
  <si>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</si>
  <si>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</si>
  <si>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</si>
  <si>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</si>
  <si>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"Šķērstiņi - Pīlādži" remonts</t>
  </si>
  <si>
    <t>Ceļa "Langači - Gerķīši" remonts</t>
  </si>
  <si>
    <t>Veikta ceļa B2-20 "Šķērstiņi - Pīlādži" dubultā virsmas apstrāde 2,31 km</t>
  </si>
  <si>
    <t>Veikta ceļa B2-32 "Langači - Gerķīši" grants seguma atjaunošana 1,61 km</t>
  </si>
  <si>
    <t>Ceļa "Limbaži - Dārznieki" remonts</t>
  </si>
  <si>
    <t>Veikta ceļa B2-18 "Limbaži - Dārznieki" grants seguma atjaunošana 1,61 km</t>
  </si>
  <si>
    <t>Ceļa "Spruksti - Gaiļi" remonts</t>
  </si>
  <si>
    <t>Veikta ceļa B2-18 "Spruksti - Gaiļi" grants seguma atjaunošana 1,28 km</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</si>
  <si>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</si>
  <si>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</si>
  <si>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</si>
  <si>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</si>
  <si>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</si>
  <si>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</si>
  <si>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</si>
  <si>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</si>
  <si>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</si>
  <si>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</si>
  <si>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</si>
  <si>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</si>
  <si>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</si>
  <si>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</si>
  <si>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Veikta Zaļās ielas (6-11) virsmas atjaunošana</t>
  </si>
  <si>
    <t>Ceļa "Pētes - Indriķi" remonts</t>
  </si>
  <si>
    <t>Veikta ceļa C6-24 "Pētes - Indriķi" virsmas atjaunošana</t>
  </si>
  <si>
    <t>Ceļa "Blome - Ķimši" remonts</t>
  </si>
  <si>
    <t>Veikta ceļa B6-11 "Blome - Ķimši" virsmas atjaunošana sāngrāvju tīrīšana</t>
  </si>
  <si>
    <t xml:space="preserve">Umurgas pagasta pārvalde </t>
  </si>
  <si>
    <t>Zaļās ielas remonts Viļķenes pagastā</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</si>
  <si>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</si>
  <si>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</si>
  <si>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</si>
  <si>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</si>
  <si>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</si>
  <si>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</si>
  <si>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"Rudzīši - Mežaindrāni" remonts</t>
  </si>
  <si>
    <t>Veikta ceļa B7-04 "Rudzīši - Mežaindrāni" virsmas atjaunošana, sāngrāvju tīrīšana</t>
  </si>
  <si>
    <t>Ambulances ielas remonts Vidrižos</t>
  </si>
  <si>
    <t>Veikta asfaltbetona izbūve Ambulances ielai (5-21), 958m2</t>
  </si>
  <si>
    <t>Ceļa "Jaunaijaži - Garkalni" remonts</t>
  </si>
  <si>
    <t>Veikta ceļa B5-06 "Jaunaijaži - Garkalni" grants seguma atjaunošana 1,45 km</t>
  </si>
  <si>
    <t>Ceļa "Jaunstrautiņi - Segrumi" remonts</t>
  </si>
  <si>
    <t>Veikta ceļa B5-13 "Jaunstrautiņi - Segrumi" grants seguma atjaunošana 0,85 km</t>
  </si>
  <si>
    <t>Veikta ceļa B5 - 09 "Čakārņi - Smilgas" grants seguma atjaunošana 0,65 km</t>
  </si>
  <si>
    <t>Veikta ceļa B5-28 "Ārgaļi - Purmaļi" grants seguma atjaunošana 0,5 km</t>
  </si>
  <si>
    <t>Ceļa "Čakārņi - Smilgas" remonts</t>
  </si>
  <si>
    <t>Ceļa "Ārgaļi - Purmaļi" remonts</t>
  </si>
  <si>
    <t>Ceļa "Kroņkalni - Ceriņi" remonts</t>
  </si>
  <si>
    <t>Ceļa "Asariņas - Kanvītoliņi" remonts</t>
  </si>
  <si>
    <t>Veikta ceļa B5 - 29 "Asariņas - Kanvītoliņi" grants seguma atjaunošana 0,3 km</t>
  </si>
  <si>
    <t>Ceļa "Pēterkalni - Tūtumi" remonts</t>
  </si>
  <si>
    <t>Veikta ceļa B5 - 14 "Pēterkalni - Tūtumi" grants seguma atjaunošana 0,85 km</t>
  </si>
  <si>
    <t>Ceļa "Vecpemmas - Eglītes" remonts</t>
  </si>
  <si>
    <t>Veikta ceļa B5-19 "Vecpemmas - Eglītes" grants seguma atjaunošana 1,7 km</t>
  </si>
  <si>
    <t>Veikta ceļa B5-09 "Čakārņi - Smilgas" grants seguma atjaunošana 0,65 km</t>
  </si>
  <si>
    <t>Ceļa "Čakārņi - Aploki" remonts</t>
  </si>
  <si>
    <t>Ceļa "Alēni - Dravnieki" remonts</t>
  </si>
  <si>
    <t>Ceļa "Kaijas - Ludiņkrogs" remonts</t>
  </si>
  <si>
    <t>Ceļa "Līdumnieki - Siena bāze" remonts</t>
  </si>
  <si>
    <t>Veikta ceļa C1-22 "Līdumnieki - Siena bāze" virsmas atjaunošana, sāngrāvju tīrīšana</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</si>
  <si>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</si>
  <si>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</si>
  <si>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</si>
  <si>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</si>
  <si>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</si>
  <si>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</si>
  <si>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</si>
  <si>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</si>
  <si>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</si>
  <si>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</si>
  <si>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</si>
  <si>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"Irbenāji - Stenderi" remonts</t>
  </si>
  <si>
    <t>Ceļa "Lielpēteri - Kalnrozes" remonts</t>
  </si>
  <si>
    <t>Austrumu ielas remonts</t>
  </si>
  <si>
    <t>Stacijas ielas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</si>
  <si>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</si>
  <si>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</si>
  <si>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</si>
  <si>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</si>
  <si>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</si>
  <si>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</si>
  <si>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</si>
  <si>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</si>
  <si>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</si>
  <si>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</si>
  <si>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</si>
  <si>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</si>
  <si>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</si>
  <si>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</si>
  <si>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</si>
  <si>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</si>
  <si>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4.-283 Austrumu ielas 0,0-0,4 km virsmas atjaunošana, sāngrāvju tīrīšana</t>
  </si>
  <si>
    <t>Veikta 4.-156 Stacijas ielas 0,0-0,78 km virsmas atjaunošana, sāngrāvju tīrīšana</t>
  </si>
  <si>
    <t>Veikta ceļa B4.-01 "Irbenāji - Stenderi" 1,64-2,34 km virsmas atjaunošana, sāngrāvju tīrīšana</t>
  </si>
  <si>
    <t>Veikta ceļa A4.-05 "Lielpēteri - Kalnrozes" 0,00-1,18 km virsmas atjaunošana, sāngrāvju tīrīšana</t>
  </si>
  <si>
    <t>Veikta ceļa 4.-411 "Vidzemes prospekts" 0,00-0,68 km virsmas atjaunošana, sāngrāvju tīrīšana</t>
  </si>
  <si>
    <t>Nr. p.k.</t>
  </si>
  <si>
    <t>Sociālās un veselības aprūpes infrastruktūras attīstība, atbilstoši sabiedrības vajadzībām</t>
  </si>
  <si>
    <t>D.Noriņas ģimenes ārsta prakses attīstība Umurgas pagastā</t>
  </si>
  <si>
    <t>Veikta telpu atjaunošana un pielāgošana cilvēku ar kustību traucējumiem vajadzībām</t>
  </si>
  <si>
    <t>2021.-2022.</t>
  </si>
  <si>
    <t>Veikta Bīriņu pils kapeņu restaurācijas  2. kārta</t>
  </si>
  <si>
    <t>Veikta ceļa B5-21 "Kroņkalni - Ceriņi" grants seguma atjaunošana 0,50 km</t>
  </si>
  <si>
    <t>Veikta ceļa B5-05 "Čakārņi - Aploki" grants seguma atjaunošana 0,35 km</t>
  </si>
  <si>
    <t xml:space="preserve">Veikta Ievu ielas  apļveida krustojuma izbūve Ievu, Sporta un Jūras ielas krustojumā </t>
  </si>
  <si>
    <t xml:space="preserve">Veikts Vēja  ielas remonts </t>
  </si>
  <si>
    <t>Vēja ielas  remonts Limbažu pilsētā</t>
  </si>
  <si>
    <t>Pirmsskolas grupu telpu remonts</t>
  </si>
  <si>
    <t>P/A "LAUTA"</t>
  </si>
  <si>
    <t xml:space="preserve">Viļķenes kanalizācijas notekūdeņu iekārtu rekonstrukcija </t>
  </si>
  <si>
    <t>Limbažu pilsētas un pašvaldības īpašumu apsaimniekošanas nodaļa</t>
  </si>
  <si>
    <t>Infrastruktūras uzlabošana Limbažu pilsētā</t>
  </si>
  <si>
    <t xml:space="preserve">Ugunsdzēsības hidrantu nomaiņa Limbažos </t>
  </si>
  <si>
    <t>Limbaži</t>
  </si>
  <si>
    <t>Infrastruktūras uzlabošana Pāles pagastā</t>
  </si>
  <si>
    <t xml:space="preserve">Centrālās apkures izbūve Ambulances ielā 1 (Higiēnas punkta un doktorāta telpās, 1. stāvā) </t>
  </si>
  <si>
    <t>Mandegu ciema attīrīšanas iekārtu remonts, apakšējā ventilatora maiņa</t>
  </si>
  <si>
    <t>Skultes pagasta komunālā saimniecība</t>
  </si>
  <si>
    <t>Multifunkcionālā centra iekārtošana</t>
  </si>
  <si>
    <t>Skultes pagasta parvalde</t>
  </si>
  <si>
    <t>Ugundzēsības hidrantu nomaiņa</t>
  </si>
  <si>
    <t>Umurgas pagasta komunālā saimniecība</t>
  </si>
  <si>
    <t>Infrastruktūras uzlabošana Skultes  pagastā</t>
  </si>
  <si>
    <t xml:space="preserve">Gaisu vadu tīrīšanas darbi, ventilācijas  sistēmas apkope </t>
  </si>
  <si>
    <t>Infrastruktūras uzlabošana Umurgas  pagastā</t>
  </si>
  <si>
    <t>Kultūras nama skatuves griestu un sienas remonts</t>
  </si>
  <si>
    <t>Infrastruktūras uzlabošana Limbažu un Salacgrīvas novadu sporta skolā</t>
  </si>
  <si>
    <t xml:space="preserve">Laivas iegāde </t>
  </si>
  <si>
    <t>Limbažu un Salacgrīvas novadu sporta skola</t>
  </si>
  <si>
    <t>Infrastruktūras uzlabošana Limbažu pilsētas 1. pirmsskolas izglītības iestādē "Buratīno"</t>
  </si>
  <si>
    <t>Logu labošana (ierīkojot slēdzenes)</t>
  </si>
  <si>
    <t xml:space="preserve"> Limbažu pilsētas 1. pirmsskolas izglītības iestāde "Buratīno"</t>
  </si>
  <si>
    <t>Infrastrutūras uzlabošana Limbažu pilsētas 2. pirmsskolas izglītības iestādē "Kāpēcītis"</t>
  </si>
  <si>
    <t xml:space="preserve">Ventilācijas sistēmas remonts </t>
  </si>
  <si>
    <t>Limbažu pilsētas 2. pirmsskolas izglītības iestāde "Kāpēcītis"</t>
  </si>
  <si>
    <t>Infrastruktūras uzlabošana Limbažu pilsētas 3. pirmsskolas izglītības iestādē "Spārīte"</t>
  </si>
  <si>
    <t xml:space="preserve">Grīdas seguma nomaiņa un sienu pārkrāsošana </t>
  </si>
  <si>
    <t xml:space="preserve"> Limbažu pilsētas 3. pirmsskolas izglītības iestāde "Spārīte"</t>
  </si>
  <si>
    <t>Infrastruktūras uzlabošana Ozolaines pirmsskolas izglītības iestāde</t>
  </si>
  <si>
    <t>Galvenās ieejas flīžu seguma atjaunošana ar pretslīdes nodrošinājumu un"Pīlādzīšu" grupas telpu remonts</t>
  </si>
  <si>
    <t>Ozolaines pirmsskolas izglītības iestāde</t>
  </si>
  <si>
    <t>Infrastruktūras uzlabošana Skultes pirmsskolas izglītības iestādē "Aģupīte"</t>
  </si>
  <si>
    <t>Elektroinstalāciju pārbūve</t>
  </si>
  <si>
    <t>Skultes pirmsskolas izglītības iestāde "Aģupīte"</t>
  </si>
  <si>
    <t xml:space="preserve">Infrastruktūras uzlabošana Limbažu novada ģimnāzijas dienesta viesnīcā </t>
  </si>
  <si>
    <t xml:space="preserve">Mīkstais inventārs dienesta viesnīcai 42 komplekti </t>
  </si>
  <si>
    <t xml:space="preserve">Limbažu novada ģimnāzija </t>
  </si>
  <si>
    <t xml:space="preserve">Limbažu pilsēta </t>
  </si>
  <si>
    <t>Infrastruktūras uzlabošana Limbažu 3.vidusskolā</t>
  </si>
  <si>
    <t>Sporta zāles grīdas lakošana</t>
  </si>
  <si>
    <t>Limbažu 3.vidusskola</t>
  </si>
  <si>
    <t>Infrastruktūras uzlabošana Lādezera pamatskolā</t>
  </si>
  <si>
    <t>PII āra nojumes atjaunošana</t>
  </si>
  <si>
    <t>Lādezera pamatskola</t>
  </si>
  <si>
    <t>Infrastruktūras atjaunošana Umurgas pamatskolā</t>
  </si>
  <si>
    <t>Infrastruktūras atjaunošana Vidrižu pamatskolā</t>
  </si>
  <si>
    <t>Evakuācijas izeju izgaismojuma montāža Skolas ielā 5 un Skolas ielā 8, dūmu detektora montāža kāpņu telpā un bēniņos Skolas ielā 8</t>
  </si>
  <si>
    <t>Infrastruktūras uzlabošana Baumaņa Kārļa Viļķenes pamatskolā</t>
  </si>
  <si>
    <t>Rotaļu laukums bērniem Jungle Gym Fort Climb X'tra</t>
  </si>
  <si>
    <t>Baumaņa Kārļa Viļķenes pamatskola</t>
  </si>
  <si>
    <t xml:space="preserve"> Limbažu pilsētas un pašvaldības īpašumu apsaimniekošana</t>
  </si>
  <si>
    <t xml:space="preserve"> Saskaņā ar Limbažu pilsētas un pašvaldības īpašumu apsaimniekošanas nodaļas finansējuma sadalījumu pagasta pārvaldēm 2020. gadā</t>
  </si>
  <si>
    <t>Tehniskā projekta izstrāde āra apgaismojuma līnijas izbūvei Tiegažos, "Uzvaras ceļš" - Līg.Nr.4.15.8/19/30</t>
  </si>
  <si>
    <t>Vēsturiskā centra ēkas Cēsu ielā 1, Limbaži, iekonservēšana</t>
  </si>
  <si>
    <t>Tūrsima attīstība, izvietojot norāžu zīmes</t>
  </si>
  <si>
    <t>Tūrisma informācijas zīmju un stendu izvietošana Limbažu novadā, VRG "Jūrkante" teritorijā</t>
  </si>
  <si>
    <t>Skultes  Viļķenes, Pāles pagasti.</t>
  </si>
  <si>
    <t>Tūrisma informācijas zīmju un stendu izvietošana Limbažu novadā, VRG "Brasla" teritorijā</t>
  </si>
  <si>
    <t>Limbažu, Umurgas, Katvaru, Vidrižu pagasti</t>
  </si>
  <si>
    <t>Tūrsima attīstība, izveidojot veloceliņus</t>
  </si>
  <si>
    <t>Zaļā velo ceļa pilnveidošana</t>
  </si>
  <si>
    <t>Perspektīvu un novadam specifisku uzņēmējdarbības veidu atbalsts</t>
  </si>
  <si>
    <t>Uzņēmējdarbības attīstība, veicinot amatnieku un mājražotāju produkcijas noietu</t>
  </si>
  <si>
    <t>Tirdzniecības vietu radīšana Limbažu novada amatnieku un mājražotāju produkcijas noieta veicināšana</t>
  </si>
  <si>
    <t>Tūrisma attīstība, izveidojot tūrsima maršrutus</t>
  </si>
  <si>
    <t>Maršruti pāri robežām Latvijā un Somijā</t>
  </si>
  <si>
    <t>Ceļu infrsatruktūras attīstība Katvaru un Limbažu pagastos</t>
  </si>
  <si>
    <t>Limbažu novada pašvaldības grants ceļu pārbūve Katvaru un Limbažu pagastos</t>
  </si>
  <si>
    <t>Katvaru, Limbažu pagasti</t>
  </si>
  <si>
    <t>Infrastruktūras uzlabošana Viļķenes kultūras namā</t>
  </si>
  <si>
    <t>Viļķenes kultūras nama inventāra papildināšana</t>
  </si>
  <si>
    <t>Infrastruktūras attīstība Skultes pagastā</t>
  </si>
  <si>
    <t>Higiēnas punkta "Mazgāju, atdodu, mainu" telpu atjaunošana un paplašināšana</t>
  </si>
  <si>
    <t>1;3</t>
  </si>
  <si>
    <t>Infrastruktūras attīstība atbilstoši iedzīvotāju vajadzībām; Kvalitatīvas izglītības pieejamība</t>
  </si>
  <si>
    <t>Izveidot zaļo jeb āra mācību klasi - uzbūvēt divas nojumes: viena (24,9 m2) ar aprīkojumu (galds un soli) paredzēta mācību procesam, otra (17,5 m2) inventāra un mācību materiālu glabāšanai nodarbībām ārā.</t>
  </si>
  <si>
    <t>Projekts "Viļķenes kultūras nama inventāra papildināšana"</t>
  </si>
  <si>
    <t xml:space="preserve">Projekts "Multifunkcionālais Skultes centrs" </t>
  </si>
  <si>
    <t xml:space="preserve">Projekts "Higiēnas punkta "Mazgāju, atdodu, mainu" telpu atjaunošana un paplašināšana", Nr.19-09-AL22-A019.2201-000009 </t>
  </si>
  <si>
    <t>Projekts "Zaļās mācību klases izveide", Nr.19-09-AL22-A019.2201-000008</t>
  </si>
  <si>
    <t xml:space="preserve"> SAM 9.3.2. projekts </t>
  </si>
  <si>
    <t xml:space="preserve">Projekts "Tūrisma informācijas zīmju un stendu izvietošana Limbažu novadā" Nr.19-09-AL22-A019.2201-000011  </t>
  </si>
  <si>
    <t xml:space="preserve">Projekts "Tūrisma informācijas zīmju un stendu izvietošana Limbažu novadā"  Nr.19-09-AL20-A019.2201-000005 </t>
  </si>
  <si>
    <t xml:space="preserve">Projekts "Zaļā velo ceļa pilnveidošana"  Nr.19-09-AL20-A019.2201-000006 </t>
  </si>
  <si>
    <t xml:space="preserve">Projekts "Tirdzniecības vietu radīšana Limbažu novada amatnieku un mājražotāju produkcijas noieta veicināšana"  Nr.19-09-AL20-A019.2103-000002 </t>
  </si>
  <si>
    <t>Projekts "Limbažu novada pašvaldības grants ceļu pārbūve Katvaru un Limbažu pagastos"</t>
  </si>
  <si>
    <t>Infrastruktūras uzlabošana Pāles pagastā kvalitatīvas izglītības  pieejamībai</t>
  </si>
  <si>
    <t>Ceļu infrastruktūras uzlabošana</t>
  </si>
  <si>
    <t xml:space="preserve">Multifunkcionālā Skultes centra būvdarbi </t>
  </si>
  <si>
    <t>Ceļu seguma atjaunošana novadā</t>
  </si>
  <si>
    <t>Infrastruktūras uzlabošana Limbažu sākumskolā kvalitatīvas izglītības  pieejamībai</t>
  </si>
  <si>
    <t>Logu nomaiņa Limbažu sākumskolas ēkā</t>
  </si>
  <si>
    <t>Limbažu sākumskolas ēdnīcas telpu remonts</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</si>
  <si>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</si>
  <si>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</si>
  <si>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</si>
  <si>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</si>
  <si>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</si>
  <si>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Ventilācijas sistēmas izbūve Limbažu mūzikas skolā</t>
  </si>
  <si>
    <t>1;2</t>
  </si>
  <si>
    <t>SAM 9.3.1.1. Projekts Nr.9.3.1.1/19/ I/020</t>
  </si>
  <si>
    <t>Veikts Limbažu kultūras nama vestibila, apmeklētāju tualešu, mazās zāles remonts un ventilācijas izbūve</t>
  </si>
  <si>
    <t>Projekts "Bīriņu pils kapeņu daļēja restaurācija pieejamības nodrošināšanai" Nr.19-09-AL20-A019.2201-000007</t>
  </si>
  <si>
    <t>Infrastruktūras attīstība, atbilstoši iedzīvotāju vajadzībām</t>
  </si>
  <si>
    <t>Veikta ielu apgaismojuma izbūves Skultes pagastā, Limbažu novadā 2.kārta</t>
  </si>
  <si>
    <t>Ceļa "Spurģi - Priedes" remonts</t>
  </si>
  <si>
    <t>Veikts ceļa "Spurģi - Priedes" remonts</t>
  </si>
  <si>
    <t>Ielas "Teterlīču iela"remonts</t>
  </si>
  <si>
    <t xml:space="preserve">Projekts "Maršruti pāri robežām Latvijā un Somijā"  Nr.19-00-A019.333-000001  </t>
  </si>
  <si>
    <t>2022.</t>
  </si>
  <si>
    <r>
      <t>Skultes pagasts</t>
    </r>
    <r>
      <rPr>
        <sz val="10"/>
        <rFont val="Calibri"/>
        <family val="2"/>
        <charset val="186"/>
      </rPr>
      <t> </t>
    </r>
  </si>
  <si>
    <t>Investīciju plāns 2020.-2022. gadam</t>
  </si>
  <si>
    <t>Projekts tiek īstenots darbības programmas "Izaugsme un nodarbinātība", 8.1.2. SAM "Uzlabot vispārējās izglītības iestāžu mācību vidi" ietvaros. Sporta halles pārbūve paredzēta projekta ietvaros, plānotās izmaksas EUR 1 075 007.</t>
  </si>
  <si>
    <t>Umurgas pamatskolas ēkas jumta, telpu un zāles remontdarbi</t>
  </si>
  <si>
    <t>Veikta bruģa ieklāšana pie Umurgas kultūras nama Cēsu ielā 6, Umurgas pagastā</t>
  </si>
  <si>
    <t>2020.-2022.</t>
  </si>
  <si>
    <t>Veikta ceļa B2-26 "Spriģi - Norkakti" smilts un grants seguma atjaunošana 2,23 km</t>
  </si>
  <si>
    <t>Ceļa "Spriģi - Norkakti" remonts</t>
  </si>
  <si>
    <t>Ceļa Krocas-Laigas (B7-39) virsmas atjaunošana</t>
  </si>
  <si>
    <t>Veikta ceļa Krocas-Laigas (B7-39) virsmas atjaunošana</t>
  </si>
  <si>
    <t>Veikts ielas "Teterlīču iela" remonts</t>
  </si>
  <si>
    <t>Pašvaldības finansējums</t>
  </si>
  <si>
    <t>F</t>
  </si>
  <si>
    <t>Fondu finansējums</t>
  </si>
  <si>
    <t>C</t>
  </si>
  <si>
    <t>Cits finansējums</t>
  </si>
  <si>
    <t>Ceļa "Birznieki-Draužas" remonts</t>
  </si>
  <si>
    <t>Veikts pašvaldības ceļa "Birznieki-Draužas" km 0.0-0.5 remonts</t>
  </si>
  <si>
    <t>Viļķenes pagasta kultūras nama energoefektivitātes paaugstināšana</t>
  </si>
  <si>
    <t>Projektu plānots īstenot darbības programmas "Izaugsme un nodarbinātība" SAM 4.2.2. "Atbilstoši pašvaldības integrētajām attīstības programmām sekmēt energoefektivitātes paaugstināšanu un atjaunojamo energoresursu izmantošanu pašvaldību ēkās" pasākumā</t>
  </si>
  <si>
    <t xml:space="preserve">Veikta ēkas ārsienu siltināšana, jumta seguma atjaunošana un siltināšana, pagraba pārseguma un cokola siltināšana, logu un ārdurvju nomaiņa, apkures sistēmas pārbūve,  ventilācijas izbūve.
</t>
  </si>
  <si>
    <t>Gājēju celiņa izbūve Lādezerā</t>
  </si>
  <si>
    <t>Ievu ielas, posmā no Jaunatnes ielas līdz Jūras ielai, Limbažos, Limbažu novadā, pārbūve</t>
  </si>
  <si>
    <t>Meža ielas pārbūve</t>
  </si>
  <si>
    <t>2020. - 2021.</t>
  </si>
  <si>
    <t>Veikta Meža ielas pārbūve Limbažu pilsētā, tajā skaitā izbūvēts jauns ūdens un kanalizācijas tīkls</t>
  </si>
  <si>
    <t>Ēkas Sporta ielā 3, Limbažos, energoefektivitātes paaugstināšana</t>
  </si>
  <si>
    <t xml:space="preserve">Veikta ēkas fasādes sienu un cokola siltināšana, jumta siltināšana, veidojot slīpumu, logu ārdurvju un vārtu nomaiņa, apkures sistēmas regulācija un balansēšana,  ventilācijas sistēmas izbūve.
</t>
  </si>
  <si>
    <t>Pielikums Nr. 2</t>
  </si>
  <si>
    <t>Apstiprināts ar 29.12.2016. Limbažu novada domes lēmumu (protokols Nr.24, 15.§)</t>
  </si>
  <si>
    <t>Plānotās investīcijas stratēģiskā atbalsta mērķa 5.6.2.ietvaros</t>
  </si>
  <si>
    <t>Kopējās S.A.M. ietvaros plānoto projektu ideju izmaksas:</t>
  </si>
  <si>
    <t>ERAF kvotas atlikums</t>
  </si>
  <si>
    <t>N.p.k.</t>
  </si>
  <si>
    <t>Projekta nosaukums</t>
  </si>
  <si>
    <t>Atbilstība vidēja termiņa prioritātēm</t>
  </si>
  <si>
    <t>Papildinātība ar citiem projektiem (norādīt projekta N.p.k.)</t>
  </si>
  <si>
    <t>Indikatīvā summa (EUR)</t>
  </si>
  <si>
    <t>Finanšu instruments, (EUR vai %)</t>
  </si>
  <si>
    <t>Projekta plānotie darbības rezultāti un to rezultatīvie rādītāji</t>
  </si>
  <si>
    <t>Plānotais laika posms</t>
  </si>
  <si>
    <t>Atbildīgais par projekta īstenošanu (sadarbības partneris)</t>
  </si>
  <si>
    <t>Pašvaldības budžets</t>
  </si>
  <si>
    <t>ES fondu finansējums (ERAF)</t>
  </si>
  <si>
    <t>Privātais sektors</t>
  </si>
  <si>
    <t>Valsts budžeta dotācija</t>
  </si>
  <si>
    <t>Projekta uzsākšanas datums</t>
  </si>
  <si>
    <t>Projekta realizācijas ilgums</t>
  </si>
  <si>
    <t>Integrētās teritoriju investīcijas</t>
  </si>
  <si>
    <t xml:space="preserve">5.6.2.SAM </t>
  </si>
  <si>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ir daļa Meliorācijas un Meža ielas iekļautās teritorijas, kas Padomju gados izmantota kā kaļķa novietne. Teritorija ir pašvaldības īpašums; pietiekami plaša un viegli pieejama, lai tajā attīstītu infrastruktūru ražošanas vajadzībām. 
Bijušās kaļķa novietnes tuvumā koncentrējušies vairāki kokapstrādes uzņēmumi. Vietējais uzņēmums ir izrādījis interesi un gatavību šajā teritorijā attīstīt kokapstrādes uzņēmumu. 
Par labiekārtotās teritorijas izmantošanu tiks rīkota publiska nomas tiesību izsole.
</t>
    </r>
  </si>
  <si>
    <r>
      <rPr>
        <u/>
        <sz val="8"/>
        <color indexed="8"/>
        <rFont val="Arial"/>
        <family val="2"/>
        <charset val="186"/>
      </rPr>
      <t xml:space="preserve">Projekta aktivitāšu pamatojums: </t>
    </r>
    <r>
      <rPr>
        <sz val="8"/>
        <color indexed="8"/>
        <rFont val="Arial"/>
        <family val="2"/>
        <charset val="186"/>
      </rPr>
      <t xml:space="preserve">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cietā seguma laukumu un ražošanas angāra izbūves būvprojekta izstrādi.
Teritorijā, kurā plānots izbūvēt ražošanas telpas, kādreiz atradusies kaļķa novietne, zemes virsma ir nelīdzena. Lai nodrošinātu piekļuvi ražošanas telpām un apkārtējās teritorijas pietiekamu nestspēju piegādātāju un klientu transportam, kā arī gatavās produkcijas uzglabāšanu, ap ražošanas telpām nepieciešams izbūvēt cietā seguma laukumus.
Tā kā Limbažu pilsētā trūkst ražošanas telpas kokapstrādes uzņēmumu attīstībai, plānots izbūvēt ražošanas angāru, kas būtu piemērots kokapstrādes jomas komersanta darbības nodrošināšanai.
Projekta īstenošanas laikā atbilstoši būvniecību regulējošai likumdošanai nepieciešams nodrošināt būvdarbu būvuzraudzību un autoruzraudzību. 
Par ražošanas telpu un labiekārtotās teritorijas izmantošanu tiks rīkota publiska nomas tiesību izsole.
</t>
    </r>
  </si>
  <si>
    <t>1.</t>
  </si>
  <si>
    <t>Degradētās teritorijas revitalizācija Limbažu pilsētas ZA daļā, izbūvējot ražošanas telpas</t>
  </si>
  <si>
    <t>N/a</t>
  </si>
  <si>
    <t>Revitalizēta rūpnieciskā teritorija 0,38 ha platībā, radītas 23 jaunas darba vietas un piesaistītas komersanta investīcijas 937003,36 EUR apmērā.</t>
  </si>
  <si>
    <t>2016.</t>
  </si>
  <si>
    <t>2019.</t>
  </si>
  <si>
    <r>
      <t xml:space="preserve">Atbildīgais par projekta īstenošanu - Attīstības nodaļa. Saņemts </t>
    </r>
    <r>
      <rPr>
        <u/>
        <sz val="8"/>
        <color indexed="8"/>
        <rFont val="Arial"/>
        <family val="2"/>
        <charset val="186"/>
      </rPr>
      <t>SIA “Latvia Timber International”</t>
    </r>
    <r>
      <rPr>
        <sz val="8"/>
        <color indexed="8"/>
        <rFont val="Arial"/>
        <family val="2"/>
        <charset val="186"/>
      </rPr>
      <t xml:space="preserve"> (MVU)  apliecinājums par interesi un apņemšanās nodrošināt projekta iznākuma rādītājus.</t>
    </r>
  </si>
  <si>
    <t>1.1.</t>
  </si>
  <si>
    <t>Būvprojekta izstrāde</t>
  </si>
  <si>
    <t>Veikta ražošanas angāra un cietā seguma laukumu izbūves būvprojekta izstrāde un tā ekspertīze.</t>
  </si>
  <si>
    <t>2017.</t>
  </si>
  <si>
    <t>1.2.</t>
  </si>
  <si>
    <t>Ražošanas angāra izbūve, t.sk. teritorijas labiekārtošana</t>
  </si>
  <si>
    <t>Veikta 1435,70 m2 ražošanas angāra izbūve, t.sk. teritorijas labiekārtošana.</t>
  </si>
  <si>
    <t>2018.</t>
  </si>
  <si>
    <t>1.3.</t>
  </si>
  <si>
    <t xml:space="preserve">Būvuzraudzība  </t>
  </si>
  <si>
    <t>Nodrošināta būvdarbu būvuzraudzība.</t>
  </si>
  <si>
    <t>1.4.</t>
  </si>
  <si>
    <t>Autoruzraudzība</t>
  </si>
  <si>
    <t>Nodrošināta būvdarbu autoruzraudzība.</t>
  </si>
  <si>
    <t>Teritorijas karte</t>
  </si>
  <si>
    <t>Degradētās teritorijas robežas</t>
  </si>
  <si>
    <t>Izbūvējamais angārs un cietā seguma laukumi</t>
  </si>
  <si>
    <t>Sakārtotās teritorijas robežas</t>
  </si>
  <si>
    <r>
      <t>Projekta idejas pamatojums:</t>
    </r>
    <r>
      <rPr>
        <sz val="8"/>
        <color indexed="8"/>
        <rFont val="Arial"/>
        <family val="2"/>
        <charset val="186"/>
      </rPr>
      <t xml:space="preserve"> Kilometra attālumā no Limbažu pilsētas R robežas Limbažu pagasta teritorijā pie autoceļa P11 atrodas degradētā teritorija, kas bijusi aktīva ražošana Padomju laikos.
Teritorijā koncentrējušies dažādi uzņēmumi: ceļu būves/celtniecības uzņēmums, kokapstrādes un tā izstrādājumu ražotājs, serviss, ēdināšanas uzņēmums u.c.
Teritorijā no valsts autoceļu P11 iegriežas pašvaldības autoceļš Amatnieki – Beverīnas, kas ir sliktas kvalitātes un apgrūtina kravu pārvadājumus. Tā beigās atrodas ugunsdzēsības tvertne, kura kādreiz kalpojusi minētās degradētās teritorijas ugunsdrošības nodrošināšanai. Šobrīd tvertne ir bojāta un nenodrošina ūdens uzglabāšanu.
</t>
    </r>
  </si>
  <si>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ceļa rekonstrukcijas būvprojekta izstrādi.
Ceļš Amatnieki – Beverīnas nodrošina piekļuvi vairākiem teritorijā esošajiem komersantiem. Tā kā tam ir zema nestspēja un slikta virskārtas kvalitāte, komersantu attīstība tiek kavēta – tiek radīti bojājumi teritorijā esošo komersantu, to piegādātāju un klientu transportlīdzekļiem. Nepieciešams veikt ceļa pamatnes nostiprināšanu un virskārtas rekonstrukciju.
Projekta īstenošanas laikā atbilstoši būvniecību regulējošai likumdošanai nepieciešams nodrošināt būvdarbu būvuzraudzību un autoruzraudzību.
</t>
    </r>
  </si>
  <si>
    <t>2.</t>
  </si>
  <si>
    <t>Degradētās teritorijas revitalizācija Limbažu pagastā, uzlabojot pieejamību</t>
  </si>
  <si>
    <r>
      <t>Revitalizēta rūpnieciskā teritorija 2,33 ha</t>
    </r>
    <r>
      <rPr>
        <sz val="8"/>
        <color indexed="8"/>
        <rFont val="Arial"/>
        <family val="2"/>
        <charset val="186"/>
      </rPr>
      <t xml:space="preserve"> platībā, radītas 5 jaunas darba vietas un piesaistītas komersantu investīcijas 200000 EUR apmērā.</t>
    </r>
  </si>
  <si>
    <r>
      <t>Atbildīgais par projekta īstenošanu - Attīstības nodaļa. Saņemts</t>
    </r>
    <r>
      <rPr>
        <u/>
        <sz val="8"/>
        <color theme="1"/>
        <rFont val="Arial"/>
        <family val="2"/>
        <charset val="186"/>
      </rPr>
      <t xml:space="preserve"> SIA "VIT BŪVE</t>
    </r>
    <r>
      <rPr>
        <sz val="8"/>
        <color theme="1"/>
        <rFont val="Arial"/>
        <family val="2"/>
        <charset val="186"/>
      </rPr>
      <t xml:space="preserve"> un SIA "</t>
    </r>
    <r>
      <rPr>
        <u/>
        <sz val="8"/>
        <color theme="1"/>
        <rFont val="Arial"/>
        <family val="2"/>
        <charset val="186"/>
      </rPr>
      <t>N.BOMJA MAIZNĪCA LIELEZERS</t>
    </r>
    <r>
      <rPr>
        <sz val="8"/>
        <color theme="1"/>
        <rFont val="Arial"/>
        <family val="2"/>
        <charset val="186"/>
      </rPr>
      <t>" apliecinājumI par interesi un iznākuma rādītāju nodrošināšanu.</t>
    </r>
  </si>
  <si>
    <t>2.1.</t>
  </si>
  <si>
    <t>Veikta ceļa rekonstrukcijas būvprojekta izstrāde.</t>
  </si>
  <si>
    <t>2.2.</t>
  </si>
  <si>
    <t>Ceļa Amatnieki - Beverīnas rekonstrukcija</t>
  </si>
  <si>
    <t>Veikta 310m ceļa rekonstrukcija</t>
  </si>
  <si>
    <t>2.3.</t>
  </si>
  <si>
    <t>Būvuzraudzība, autoruzraudzība</t>
  </si>
  <si>
    <t>Nodrošināta būvdarbu autoruzraudzība un būvuzraudzība.</t>
  </si>
  <si>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atrodas uz A no jaunizbūvētās Dzelzceļa ielas, kur savulaik bijusi aktīva ražošanas un saimnieciskās darbības zona Padomju gados - bijusī Lauktehnikas teritorija un dažādas tā laika iestāžu ēkas. Ilgus gadus teritorija ir bijusi gandrīz pamesta, tajā veikti minimāli ieguldījumi ražošanas infrastruktūras saglabāšanai un attīstībai. Šobrīd teritorijā darbību uzsākuši vairāki kokapstrādes uzņēmumi, auto servisi, plastmasas izstrādājumu ražošanas, ceļu būves uzņēmums u.c.
Esošo un jaunu ražosānas uzņēmumu attīstībai nozīmigi ir sakārtot teritorijā esošo galveno ielu segumu.
</t>
    </r>
  </si>
  <si>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ielu rekonstrukcijas būvprojektu izstrādi.
Limbažu pilsētas A daļas degradētajās teritorijās komersantu attīstību kavē nekvalitatīvās, ar zemu nestspēju esošās ielas, kas rada piekļuves problēmas pašu komersantu, to piegādātāju un klientu transportlīdzekļiem.
Lai uzlabotu komersantu pieejamību, nepieciešams veikt šobrīd noslogotāko un zemākajā kvalitātē esošo Mehanizācijas ielas, pie kuras atrodas komersanti, pārbūvi, t.sk. nodrošinot tajās satiksmes drošību (atsevišķos posmos izbūvējot gājēju ietves un uzstādot ielu apgaismojumu). 
Lai nodrošinātu plānotā Mehanizācijas un Cēsu ielas krustojuma pārbūvi, nepieciešams iegādāties divas zemes vienības, uz kurām veicama izbūve.
Projekta īstenošanas laikā atbilstoši būvniecību regulējošai likumdošanai nepieciešams nodrošināt būvdarbu būvuzraudzību un autoruzraudzību.
</t>
    </r>
  </si>
  <si>
    <t>3.</t>
  </si>
  <si>
    <t>Limbažu pilsētas A daļas degradēto teritoriju revitalizēšana, uzlabojot pieejamību</t>
  </si>
  <si>
    <r>
      <t>Revitalizēta rūpnieciskā teritorija 9,23 ha</t>
    </r>
    <r>
      <rPr>
        <sz val="8"/>
        <color indexed="8"/>
        <rFont val="Arial"/>
        <family val="2"/>
        <charset val="186"/>
      </rPr>
      <t xml:space="preserve"> platībā, radītas 40 jaunas darba vietas un piesaistītas komersantu investīcijas 1508678 EUR apmērā.</t>
    </r>
  </si>
  <si>
    <r>
      <t xml:space="preserve">Atbildīgais par projekta īstenošanu - Attīstības nodaļa. Uzsāktas pārrunas ar </t>
    </r>
    <r>
      <rPr>
        <u/>
        <sz val="8"/>
        <color indexed="8"/>
        <rFont val="Arial"/>
        <family val="2"/>
        <charset val="186"/>
      </rPr>
      <t>vietējiem komersantiem</t>
    </r>
    <r>
      <rPr>
        <sz val="8"/>
        <color indexed="8"/>
        <rFont val="Arial"/>
        <family val="2"/>
        <charset val="186"/>
      </rPr>
      <t xml:space="preserve"> par apliecinājuma parakstīšanu par ieinteresētību projekta īstenošanā, plānotajām nefinanšu investīcijām un jaunu darba vietu radīšanu.</t>
    </r>
  </si>
  <si>
    <t>3.1.</t>
  </si>
  <si>
    <t>Būvprojektu izstrāde</t>
  </si>
  <si>
    <t>Veikta Mehanizācijas ielas pārbūves inženierizpēte un būvprojekta izstrāde.</t>
  </si>
  <si>
    <t>3.2.</t>
  </si>
  <si>
    <t xml:space="preserve">Mehanizācijas ielas, tajā skaitā krustojums ar Cēsu ielu, pārbūve </t>
  </si>
  <si>
    <t xml:space="preserve">Veikta ap 1000 m ielas  pārbūve. </t>
  </si>
  <si>
    <t>3.3.</t>
  </si>
  <si>
    <t>Zemes īpašuma iegāde ielas pārbūvei</t>
  </si>
  <si>
    <t>Veikta 2 nepieciešamo zemes vienību iegāde.</t>
  </si>
  <si>
    <t>3.4.</t>
  </si>
  <si>
    <r>
      <t>Projekta ideja:</t>
    </r>
    <r>
      <rPr>
        <sz val="8"/>
        <color indexed="8"/>
        <rFont val="Arial"/>
        <family val="2"/>
        <charset val="186"/>
      </rPr>
      <t xml:space="preserve"> </t>
    </r>
    <r>
      <rPr>
        <b/>
        <sz val="10"/>
        <color indexed="8"/>
        <rFont val="Arial"/>
        <family val="2"/>
        <charset val="186"/>
      </rPr>
      <t>Degradētās teritorijas revitalizācija Limbažu pilsētas A daļā, izbūvējot ražošanas telpas</t>
    </r>
  </si>
  <si>
    <r>
      <t>Projekta idejas pamatojums:</t>
    </r>
    <r>
      <rPr>
        <sz val="8"/>
        <color indexed="8"/>
        <rFont val="Arial"/>
        <family val="2"/>
        <charset val="186"/>
      </rPr>
      <t xml:space="preserve">  Limbažu pilsētā nav brīvu ražošanai piemērotu ēku, kā arī esošo uzņēmēju ražotņu teritorijas lielākoties ir nelielas un grūti sasniedzamas. Novada uzņēmēji norādījuši nepieciešamību pilsētā vai tās tuvumā veidot ražošanas atbalsta teritoriju, kurā tiktu izvietots ražošanas angārs, auto un produkcijas novietošanas laukumi, ka arī atsevišķa teritorija uzņēmēju ražotās produkcijas demonstrācijai. Pašvaldībai pieder zemes īpašumi degradētajā pilsētas daļā - Meliorācijas ielas A pusē, kur šādu teritoriju varētu veiksmīgi izveidot.</t>
    </r>
  </si>
  <si>
    <t>4.</t>
  </si>
  <si>
    <t>Degradētās teritorijas revitalizācija Limbažu pilsētas A daļā, izbūvējot ražošanas telpas</t>
  </si>
  <si>
    <t>4, 5</t>
  </si>
  <si>
    <r>
      <t xml:space="preserve">Atbildīgais par projekta īstenošanu - Attīstības nodaļa. Saņemts </t>
    </r>
    <r>
      <rPr>
        <u/>
        <sz val="8"/>
        <color theme="1"/>
        <rFont val="Arial"/>
        <family val="2"/>
        <charset val="186"/>
      </rPr>
      <t>SIA "AirGOL"</t>
    </r>
    <r>
      <rPr>
        <sz val="8"/>
        <color theme="1"/>
        <rFont val="Arial"/>
        <family val="2"/>
        <charset val="186"/>
      </rPr>
      <t xml:space="preserve"> apliecinājums par interesi un apņemšanos nodrošināt sasniedzamos projekta iznākuma rādītājus ražošanas ēkas būvniecībai.
Tiek veiktas pārrunas ar vietējiem komersantiem par apliecinājuma parakstīšanu par ieinteresētību projekta īstenošanā, plānotajām nefinanšu investīcijām un jaunu darba vietu radīšanu ielas atjaunošanai.</t>
    </r>
  </si>
  <si>
    <t>4.1.</t>
  </si>
  <si>
    <t>Ražošanas ēkas būvniecības dokumentācijas izstrāde</t>
  </si>
  <si>
    <t>Veikta tehniskās shēmas izstrāde elektroietaišu izveidei, ražošanas teritorijas izveides būvprojekta izstrāde un tā ekspertīze.</t>
  </si>
  <si>
    <t>4.2.</t>
  </si>
  <si>
    <t>Ražošanas ēkas izbūve, t.sk. teritorijas labiekārtošana</t>
  </si>
  <si>
    <r>
      <t>Veikta 4320 m</t>
    </r>
    <r>
      <rPr>
        <vertAlign val="superscript"/>
        <sz val="8"/>
        <color indexed="8"/>
        <rFont val="Arial"/>
        <family val="2"/>
        <charset val="186"/>
      </rPr>
      <t>2</t>
    </r>
    <r>
      <rPr>
        <sz val="8"/>
        <color indexed="8"/>
        <rFont val="Arial"/>
        <family val="2"/>
        <charset val="186"/>
      </rPr>
      <t xml:space="preserve"> ražošanas angāra izbūve, t.sk. ap 6000m</t>
    </r>
    <r>
      <rPr>
        <vertAlign val="superscript"/>
        <sz val="8"/>
        <color indexed="8"/>
        <rFont val="Arial"/>
        <family val="2"/>
        <charset val="186"/>
      </rPr>
      <t>2</t>
    </r>
    <r>
      <rPr>
        <sz val="8"/>
        <color indexed="8"/>
        <rFont val="Arial"/>
        <family val="2"/>
        <charset val="186"/>
      </rPr>
      <t xml:space="preserve"> teritorijas labiekārtošana.</t>
    </r>
  </si>
  <si>
    <t>4.3.</t>
  </si>
  <si>
    <t>Elektroietaišu ierīkošana</t>
  </si>
  <si>
    <t>Veikta elektroietaišu ierīkošana (būvniecība) un pieslēguma izveide.</t>
  </si>
  <si>
    <t>4.4.</t>
  </si>
  <si>
    <t>Ražošanas ēkas būvdarbu būvuzraudzība, autoruzraudzība</t>
  </si>
  <si>
    <t>Nodrošināta ēkas būvdarbu autoruzraudzība un būvuzraudzība.</t>
  </si>
  <si>
    <t>4.5.</t>
  </si>
  <si>
    <t>4.6.</t>
  </si>
  <si>
    <t>Ielas pārbūves būvuzraudzība un autoruzraudzība</t>
  </si>
  <si>
    <t>Nodrošināta ielas būvdarbu autoruzraudzība un būvuzraudzība.</t>
  </si>
  <si>
    <t>Ražošanas ēka</t>
  </si>
  <si>
    <t>Meliorācijas iela</t>
  </si>
  <si>
    <r>
      <t>Ražošanas ēkas izbūves ietekmē veikta 0,82 ha</t>
    </r>
    <r>
      <rPr>
        <sz val="8"/>
        <color indexed="8"/>
        <rFont val="Arial"/>
        <family val="2"/>
        <charset val="186"/>
      </rPr>
      <t xml:space="preserve"> teritorijas revitalizēšana, radītas 43 jauna darba vietas un piesaistītas komersantu investīcijas EUR 1 740 158,53 apmērā.
Meliorācijas ielas atjaunošanas ietekmē veikta 1 ha teritorijas revitalizēšana, radītas 6 jaunas darba vietas un piesaistītas komersantu investīcijas EUR 120 000 apmērā.</t>
    </r>
  </si>
  <si>
    <r>
      <t>Prioritārā projekta ideja:</t>
    </r>
    <r>
      <rPr>
        <sz val="8"/>
        <color indexed="8"/>
        <rFont val="Arial"/>
        <family val="2"/>
        <charset val="186"/>
      </rPr>
      <t xml:space="preserve"> </t>
    </r>
    <r>
      <rPr>
        <b/>
        <sz val="10"/>
        <color indexed="8"/>
        <rFont val="Arial"/>
        <family val="2"/>
        <charset val="186"/>
      </rPr>
      <t xml:space="preserve">Degradētās teritorijas revitalizācija Limbažu pilsētas ZA daļā, izbūvējot ražošanas telpas </t>
    </r>
    <r>
      <rPr>
        <b/>
        <sz val="10"/>
        <color rgb="FFFF0000"/>
        <rFont val="Arial"/>
        <family val="2"/>
        <charset val="186"/>
      </rPr>
      <t>(Īstenots)</t>
    </r>
  </si>
  <si>
    <r>
      <t>Prioritārā projekta ideja:</t>
    </r>
    <r>
      <rPr>
        <sz val="8"/>
        <color indexed="8"/>
        <rFont val="Arial"/>
        <family val="2"/>
        <charset val="186"/>
      </rPr>
      <t xml:space="preserve"> </t>
    </r>
    <r>
      <rPr>
        <b/>
        <sz val="10"/>
        <color indexed="8"/>
        <rFont val="Arial"/>
        <family val="2"/>
        <charset val="186"/>
      </rPr>
      <t xml:space="preserve">Degradētās teritorijas revitalizācija Limbažu pagastā, uzlabojot pieejamību </t>
    </r>
    <r>
      <rPr>
        <b/>
        <sz val="10"/>
        <color rgb="FFFF0000"/>
        <rFont val="Arial"/>
        <family val="2"/>
        <charset val="186"/>
      </rPr>
      <t>(Īstenots)</t>
    </r>
  </si>
  <si>
    <r>
      <t>Prioritārā projekta ideja:</t>
    </r>
    <r>
      <rPr>
        <sz val="8"/>
        <color indexed="8"/>
        <rFont val="Arial"/>
        <family val="2"/>
        <charset val="186"/>
      </rPr>
      <t xml:space="preserve"> </t>
    </r>
    <r>
      <rPr>
        <b/>
        <sz val="10"/>
        <color indexed="8"/>
        <rFont val="Arial"/>
        <family val="2"/>
        <charset val="186"/>
      </rPr>
      <t xml:space="preserve">Limbažu pilsētas A daļas degradēto teritoriju revitalizēšana, uzlabojot pieejamību </t>
    </r>
    <r>
      <rPr>
        <b/>
        <sz val="10"/>
        <color rgb="FFFF0000"/>
        <rFont val="Arial"/>
        <family val="2"/>
        <charset val="186"/>
      </rPr>
      <t>(Īstenots)</t>
    </r>
  </si>
  <si>
    <t>Meliorācijas ielas pārbūves būvniecības dokumentācijas izstrāde</t>
  </si>
  <si>
    <t>4.7.</t>
  </si>
  <si>
    <r>
      <t>Projekta aktivitāšu pamatojums:</t>
    </r>
    <r>
      <rPr>
        <sz val="8"/>
        <color indexed="8"/>
        <rFont val="Arial"/>
        <family val="2"/>
        <charset val="186"/>
      </rPr>
      <t xml:space="preserve"> projektā paredzēts īstenot zemāk norādītās darbības, lai revitalizētu degradēto teritoriju, tādejādi radot jaunas darba vietas un piesaistot privātās investīcijas. 
Lai veiktu kvalitatīvus, būvniecības normatīviem atbilstošus būvdarbus, nepieciešams veikt ražošanas telpu un ar to saistīto inženierkomunikāciju izbūves būvprojekta izstrādi un tā ekspertīzi.
Tā kā Limbažu pilsētā trūkst ražošanas telpas kokapstrādes uzņēmumu attīstībai, plānots izbūvēt ražošanas angāru, kas būtu piemērota kokapstrādes jomas komersanta darbības nodrošināšanai.
Lai nodrošinātu piekļuvi ražošanas telpām, ap tām nepieciešams izbūvēt laukumus un iebrauktuvi no blakus esošās ielas. Tāpat, ņemot vērā ražošanas ēkas teritorijai piekļuvi nodrošinošās Meliorācijas ielas nolietojumu un plānoto ražošanas apjomu pieaugumu ielai piegulstošajās teritorijās, kā rezultātā palielināsies kravu auto satiksmes intensitāte, nepieciešams veikt ielas pārbūves darbus, atjaunojot tās virsmu, nodrošinot lietusūdens novadi un pārbūvējot ielas apgaismojumu.
Lai nodrošinātu ražošanas ēkas teritorijai atbilstošu elektroenerģijas pieslēgumu, nepieciešams veikt elektroietaišu ierīkošanu.
Projekta īstenošanas laikā atbilstoši būvniecību regulējošai likumdošanai nepieciešams nodrošināt būvdarbu būvuzraudzību un autoruzraudzību.
Par ražošanas telpu un labiekārtotās teritorijas izmantošanu tiks rīkota publiska nomas tiesību izsole.
</t>
    </r>
  </si>
  <si>
    <t xml:space="preserve">Meliorācijas ielas pārbūve </t>
  </si>
  <si>
    <t>Veikta ielas ap 1,23 km pārbūve.</t>
  </si>
  <si>
    <t>Veikta būvniecības dokumentācijas izstrāde ielas pārbūvei.</t>
  </si>
  <si>
    <t>Aktualizēts ar Limbažu novada domes 20.08.2020. sēdes lēmumu (protokols Nr.18, 1.§)</t>
  </si>
  <si>
    <r>
      <rPr>
        <i/>
        <sz val="11"/>
        <color theme="1"/>
        <rFont val="Times New Roman"/>
        <family val="1"/>
        <charset val="186"/>
      </rPr>
      <t>Aktualizēts ar Limbažu novada domes 20.08.2020. sēdes lēmumu (protokols Nr.18, 1.§)</t>
    </r>
    <r>
      <rPr>
        <sz val="10"/>
        <color theme="1"/>
        <rFont val="Times New Roman"/>
        <family val="1"/>
        <charset val="186"/>
      </rPr>
      <t xml:space="preserve">
Limbažu novada pašvaldības attīstības programmas 2017. – 2023.gadam rīcības un investīciju plāna 2020.-2022.gadam </t>
    </r>
  </si>
</sst>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sz val="18"/>
      <color rgb="FFC00000"/>
      <name val="Times New Roman"/>
      <family val="1"/>
      <charset val="186"/>
    </font>
    <font>
      <sz val="16"/>
      <color rgb="FFFF0000"/>
      <name val="Times New Roman"/>
      <family val="1"/>
      <charset val="186"/>
    </font>
    <font>
      <i/>
      <sz val="11"/>
      <color rgb="FF000000"/>
      <name val="Times New Roman"/>
      <family val="1"/>
      <charset val="186"/>
    </font>
    <font>
      <sz val="12"/>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9"/>
      <color rgb="FF000000"/>
      <name val="Times New Roman"/>
      <family val="1"/>
      <charset val="186"/>
    </font>
    <font>
      <sz val="10"/>
      <name val="Calibri"/>
      <family val="2"/>
      <charset val="186"/>
    </font>
    <font>
      <sz val="8"/>
      <name val="Times New Roman"/>
      <family val="1"/>
      <charset val="186"/>
    </font>
    <font>
      <b/>
      <sz val="11"/>
      <color theme="1"/>
      <name val="Calibri"/>
      <family val="2"/>
      <charset val="186"/>
      <scheme val="minor"/>
    </font>
    <font>
      <sz val="11"/>
      <color theme="0"/>
      <name val="Calibri"/>
      <family val="2"/>
      <charset val="186"/>
      <scheme val="minor"/>
    </font>
    <font>
      <i/>
      <sz val="11"/>
      <color theme="1"/>
      <name val="Times New Roman"/>
      <family val="1"/>
      <charset val="186"/>
    </font>
    <font>
      <sz val="12"/>
      <color theme="1"/>
      <name val="Times New Roman"/>
      <family val="1"/>
      <charset val="186"/>
    </font>
    <font>
      <i/>
      <sz val="7"/>
      <color theme="1"/>
      <name val="Calibri"/>
      <family val="2"/>
      <charset val="186"/>
      <scheme val="minor"/>
    </font>
    <font>
      <sz val="8"/>
      <color rgb="FF000000"/>
      <name val="Arial"/>
      <family val="2"/>
      <charset val="186"/>
    </font>
    <font>
      <sz val="7"/>
      <color rgb="FF000000"/>
      <name val="Arial"/>
      <family val="2"/>
      <charset val="186"/>
    </font>
    <font>
      <u/>
      <sz val="8"/>
      <color rgb="FF000000"/>
      <name val="Arial"/>
      <family val="2"/>
      <charset val="186"/>
    </font>
    <font>
      <sz val="8"/>
      <color indexed="8"/>
      <name val="Arial"/>
      <family val="2"/>
      <charset val="186"/>
    </font>
    <font>
      <b/>
      <sz val="10"/>
      <color indexed="8"/>
      <name val="Arial"/>
      <family val="2"/>
      <charset val="186"/>
    </font>
    <font>
      <u/>
      <sz val="8"/>
      <color indexed="8"/>
      <name val="Arial"/>
      <family val="2"/>
      <charset val="186"/>
    </font>
    <font>
      <sz val="8"/>
      <color theme="1"/>
      <name val="Arial"/>
      <family val="2"/>
      <charset val="186"/>
    </font>
    <font>
      <i/>
      <sz val="8"/>
      <color rgb="FF000000"/>
      <name val="Arial"/>
      <family val="2"/>
      <charset val="186"/>
    </font>
    <font>
      <u/>
      <sz val="8"/>
      <color theme="1"/>
      <name val="Arial"/>
      <family val="2"/>
      <charset val="186"/>
    </font>
    <font>
      <i/>
      <sz val="8"/>
      <color theme="1"/>
      <name val="Arial"/>
      <family val="2"/>
      <charset val="186"/>
    </font>
    <font>
      <vertAlign val="superscript"/>
      <sz val="8"/>
      <color indexed="8"/>
      <name val="Arial"/>
      <family val="2"/>
      <charset val="186"/>
    </font>
    <font>
      <b/>
      <sz val="10"/>
      <color rgb="FFFF0000"/>
      <name val="Arial"/>
      <family val="2"/>
      <charset val="186"/>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4" fillId="0" borderId="0"/>
  </cellStyleXfs>
  <cellXfs count="157">
    <xf numFmtId="0" fontId="0" fillId="0" borderId="0" xfId="0"/>
    <xf numFmtId="0" fontId="2" fillId="0" borderId="0" xfId="0" applyFont="1" applyFill="1" applyBorder="1" applyAlignment="1">
      <alignment wrapText="1"/>
    </xf>
    <xf numFmtId="0" fontId="5" fillId="0" borderId="0" xfId="0" applyFont="1" applyFill="1" applyBorder="1"/>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5" fillId="0" borderId="1" xfId="0" applyNumberFormat="1" applyFont="1" applyFill="1" applyBorder="1" applyAlignment="1">
      <alignment horizontal="center" vertical="center" wrapText="1"/>
    </xf>
    <xf numFmtId="0" fontId="3" fillId="0" borderId="0" xfId="0" applyNumberFormat="1" applyFont="1" applyFill="1"/>
    <xf numFmtId="0" fontId="5"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3" fillId="0" borderId="2" xfId="0" applyFont="1" applyFill="1" applyBorder="1"/>
    <xf numFmtId="0" fontId="6"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0" xfId="0" applyFont="1" applyFill="1"/>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0" borderId="0" xfId="0" applyFont="1" applyFill="1" applyAlignment="1">
      <alignment wrapText="1"/>
    </xf>
    <xf numFmtId="0" fontId="2" fillId="0" borderId="0" xfId="0" applyFont="1" applyFill="1" applyAlignment="1">
      <alignment wrapText="1"/>
    </xf>
    <xf numFmtId="0" fontId="3" fillId="0" borderId="0" xfId="0" applyNumberFormat="1" applyFont="1" applyFill="1" applyAlignment="1">
      <alignment wrapText="1"/>
    </xf>
    <xf numFmtId="0" fontId="2" fillId="0" borderId="2"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2" fontId="2" fillId="0" borderId="2" xfId="0" applyNumberFormat="1" applyFont="1" applyBorder="1" applyAlignment="1">
      <alignment horizontal="center" vertical="center" wrapText="1"/>
    </xf>
    <xf numFmtId="1" fontId="2"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Border="1" applyAlignment="1">
      <alignment horizontal="lef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7"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2" xfId="2"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49" fontId="7" fillId="0" borderId="2" xfId="2" applyNumberFormat="1" applyFont="1" applyFill="1" applyBorder="1" applyAlignment="1">
      <alignment horizontal="left" vertical="center" wrapText="1"/>
    </xf>
    <xf numFmtId="2" fontId="7" fillId="0" borderId="2" xfId="2" applyNumberFormat="1" applyFont="1" applyFill="1" applyBorder="1" applyAlignment="1">
      <alignment horizontal="left" vertical="center" wrapText="1"/>
    </xf>
    <xf numFmtId="0" fontId="7" fillId="0" borderId="4" xfId="0" applyFont="1" applyBorder="1" applyAlignment="1">
      <alignment horizontal="left" vertical="center" wrapText="1"/>
    </xf>
    <xf numFmtId="2" fontId="2" fillId="0" borderId="2" xfId="0" applyNumberFormat="1" applyFont="1" applyBorder="1" applyAlignment="1">
      <alignment horizontal="left" vertical="center"/>
    </xf>
    <xf numFmtId="2" fontId="7" fillId="2" borderId="2" xfId="0" applyNumberFormat="1" applyFont="1" applyFill="1" applyBorder="1" applyAlignment="1">
      <alignment horizontal="left" vertical="center" wrapText="1"/>
    </xf>
    <xf numFmtId="2" fontId="7" fillId="0" borderId="2" xfId="0" applyNumberFormat="1" applyFont="1" applyBorder="1" applyAlignment="1">
      <alignment horizontal="left" vertical="center" wrapText="1"/>
    </xf>
    <xf numFmtId="2" fontId="7" fillId="0" borderId="2" xfId="0" applyNumberFormat="1" applyFont="1" applyBorder="1" applyAlignment="1">
      <alignment horizontal="left" vertical="center"/>
    </xf>
    <xf numFmtId="49"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xf>
    <xf numFmtId="2" fontId="6" fillId="0" borderId="2" xfId="0" applyNumberFormat="1" applyFont="1" applyBorder="1" applyAlignment="1">
      <alignment horizontal="left" vertical="center" wrapText="1"/>
    </xf>
    <xf numFmtId="2" fontId="6"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2" fontId="7" fillId="2"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2" fontId="16"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2" fontId="3" fillId="0" borderId="2"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1"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19" fillId="0" borderId="2" xfId="0" applyFont="1" applyFill="1" applyBorder="1" applyAlignment="1">
      <alignment wrapText="1"/>
    </xf>
    <xf numFmtId="0" fontId="16" fillId="0" borderId="0" xfId="0" applyFont="1" applyFill="1"/>
    <xf numFmtId="0" fontId="2" fillId="2" borderId="1" xfId="0" applyFont="1" applyFill="1" applyBorder="1" applyAlignment="1">
      <alignment horizontal="left" vertical="center" wrapText="1"/>
    </xf>
    <xf numFmtId="2" fontId="7" fillId="0" borderId="1" xfId="0" applyNumberFormat="1" applyFont="1" applyFill="1" applyBorder="1" applyAlignment="1">
      <alignment horizontal="left" vertical="center"/>
    </xf>
    <xf numFmtId="0" fontId="6" fillId="0" borderId="2" xfId="0" applyFont="1" applyFill="1" applyBorder="1" applyAlignment="1">
      <alignment horizontal="center" vertical="center" wrapText="1"/>
    </xf>
    <xf numFmtId="0" fontId="2" fillId="0" borderId="0" xfId="0" applyFont="1"/>
    <xf numFmtId="0" fontId="2" fillId="0" borderId="0" xfId="0" applyFont="1" applyAlignment="1">
      <alignment horizontal="right" vertical="top" wrapText="1"/>
    </xf>
    <xf numFmtId="0" fontId="23" fillId="0" borderId="0" xfId="0" applyFont="1" applyAlignment="1">
      <alignment horizontal="left" vertical="center" indent="15"/>
    </xf>
    <xf numFmtId="0" fontId="20" fillId="0" borderId="0" xfId="0" applyFont="1"/>
    <xf numFmtId="0" fontId="24" fillId="0" borderId="0" xfId="0" applyFont="1"/>
    <xf numFmtId="4" fontId="24" fillId="0" borderId="0" xfId="0" applyNumberFormat="1" applyFont="1"/>
    <xf numFmtId="0" fontId="24" fillId="0" borderId="0" xfId="0" applyFont="1" applyAlignment="1">
      <alignment horizontal="right"/>
    </xf>
    <xf numFmtId="0" fontId="21" fillId="0" borderId="0" xfId="0" applyFont="1"/>
    <xf numFmtId="0" fontId="26" fillId="0" borderId="2" xfId="0" applyFont="1" applyBorder="1" applyAlignment="1">
      <alignment horizontal="center" vertical="center" wrapText="1" readingOrder="1"/>
    </xf>
    <xf numFmtId="0" fontId="26" fillId="3" borderId="2" xfId="0" applyFont="1" applyFill="1" applyBorder="1" applyAlignment="1">
      <alignment horizontal="center" vertical="center" wrapText="1" readingOrder="1"/>
    </xf>
    <xf numFmtId="0" fontId="25" fillId="0" borderId="2" xfId="0" applyFont="1" applyBorder="1" applyAlignment="1">
      <alignment vertical="center" wrapText="1" readingOrder="1"/>
    </xf>
    <xf numFmtId="4" fontId="25" fillId="0" borderId="2" xfId="0" applyNumberFormat="1" applyFont="1" applyBorder="1" applyAlignment="1">
      <alignment horizontal="center" vertical="center" wrapText="1" readingOrder="1"/>
    </xf>
    <xf numFmtId="4" fontId="25" fillId="3" borderId="2" xfId="0" applyNumberFormat="1" applyFont="1" applyFill="1" applyBorder="1" applyAlignment="1">
      <alignment horizontal="center" vertical="center" wrapText="1" readingOrder="1"/>
    </xf>
    <xf numFmtId="0" fontId="31" fillId="0" borderId="2" xfId="0" applyFont="1" applyBorder="1" applyAlignment="1">
      <alignment vertical="center" wrapText="1" readingOrder="1"/>
    </xf>
    <xf numFmtId="0" fontId="25" fillId="0" borderId="2" xfId="0" applyFont="1" applyBorder="1" applyAlignment="1">
      <alignment horizontal="left" vertical="center" wrapText="1" readingOrder="1"/>
    </xf>
    <xf numFmtId="4" fontId="0" fillId="0" borderId="0" xfId="0" applyNumberFormat="1"/>
    <xf numFmtId="16" fontId="25" fillId="0" borderId="2" xfId="0" applyNumberFormat="1" applyFont="1" applyBorder="1" applyAlignment="1">
      <alignment vertical="center" wrapText="1" readingOrder="1"/>
    </xf>
    <xf numFmtId="4" fontId="25" fillId="0" borderId="2" xfId="0" applyNumberFormat="1" applyFont="1" applyBorder="1" applyAlignment="1">
      <alignment vertical="center" wrapText="1" readingOrder="1"/>
    </xf>
    <xf numFmtId="4" fontId="25" fillId="2" borderId="2" xfId="0" applyNumberFormat="1" applyFont="1" applyFill="1" applyBorder="1" applyAlignment="1">
      <alignment horizontal="center" vertical="center" wrapText="1" readingOrder="1"/>
    </xf>
    <xf numFmtId="0" fontId="25" fillId="0" borderId="0" xfId="0" applyFont="1" applyBorder="1" applyAlignment="1">
      <alignment vertical="center" wrapText="1" readingOrder="1"/>
    </xf>
    <xf numFmtId="0" fontId="27" fillId="0" borderId="0" xfId="0" applyFont="1" applyBorder="1" applyAlignment="1">
      <alignment vertical="top" wrapText="1" readingOrder="1"/>
    </xf>
    <xf numFmtId="4" fontId="25" fillId="0" borderId="0" xfId="0" applyNumberFormat="1" applyFont="1" applyBorder="1" applyAlignment="1">
      <alignment vertical="center" wrapText="1" readingOrder="1"/>
    </xf>
    <xf numFmtId="0" fontId="25" fillId="0" borderId="0" xfId="0" applyFont="1" applyBorder="1" applyAlignment="1">
      <alignment horizontal="justify" vertical="center" wrapText="1" readingOrder="1"/>
    </xf>
    <xf numFmtId="0" fontId="32" fillId="0" borderId="0" xfId="0" applyFont="1" applyBorder="1" applyAlignment="1">
      <alignment vertical="center" readingOrder="1"/>
    </xf>
    <xf numFmtId="0" fontId="34" fillId="0" borderId="0" xfId="0" applyFont="1"/>
    <xf numFmtId="0" fontId="34" fillId="0" borderId="0" xfId="0" applyFont="1" applyAlignment="1">
      <alignment horizontal="left"/>
    </xf>
    <xf numFmtId="0" fontId="25" fillId="0" borderId="0" xfId="0" applyFont="1" applyFill="1" applyBorder="1" applyAlignment="1">
      <alignment vertical="center" readingOrder="1"/>
    </xf>
    <xf numFmtId="0" fontId="0" fillId="0" borderId="0" xfId="0" applyAlignment="1">
      <alignment horizontal="left"/>
    </xf>
    <xf numFmtId="0" fontId="0" fillId="0" borderId="0" xfId="0" applyAlignment="1">
      <alignment wrapText="1"/>
    </xf>
    <xf numFmtId="0" fontId="31" fillId="0" borderId="0" xfId="0" applyFont="1"/>
    <xf numFmtId="4" fontId="25" fillId="0" borderId="2" xfId="0" applyNumberFormat="1" applyFont="1" applyBorder="1" applyAlignment="1">
      <alignment horizontal="left" vertical="center" wrapText="1" readingOrder="1"/>
    </xf>
    <xf numFmtId="4" fontId="25" fillId="2" borderId="2" xfId="0" applyNumberFormat="1" applyFont="1" applyFill="1" applyBorder="1" applyAlignment="1">
      <alignment horizontal="left" vertical="center" wrapText="1" readingOrder="1"/>
    </xf>
    <xf numFmtId="4" fontId="25" fillId="3" borderId="2" xfId="0" applyNumberFormat="1" applyFont="1" applyFill="1" applyBorder="1" applyAlignment="1">
      <alignment horizontal="left" vertical="center" wrapText="1" readingOrder="1"/>
    </xf>
    <xf numFmtId="2" fontId="25" fillId="0" borderId="2" xfId="0" applyNumberFormat="1" applyFont="1" applyBorder="1" applyAlignment="1">
      <alignment horizontal="left" vertical="center" wrapText="1" readingOrder="1"/>
    </xf>
    <xf numFmtId="0" fontId="25" fillId="0" borderId="2" xfId="0" applyFont="1" applyBorder="1" applyAlignment="1">
      <alignment horizontal="justify" vertical="center" wrapText="1" readingOrder="1"/>
    </xf>
    <xf numFmtId="49" fontId="32" fillId="0" borderId="2" xfId="0" applyNumberFormat="1" applyFont="1" applyBorder="1" applyAlignment="1">
      <alignment horizontal="center" vertical="center" wrapText="1" readingOrder="1"/>
    </xf>
    <xf numFmtId="0" fontId="32" fillId="0" borderId="0" xfId="0" applyFont="1" applyBorder="1" applyAlignment="1">
      <alignment horizontal="right" vertical="center" readingOrder="1"/>
    </xf>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2" fillId="0" borderId="0" xfId="1" applyFont="1" applyAlignment="1">
      <alignment vertical="top"/>
    </xf>
    <xf numFmtId="0" fontId="27" fillId="0" borderId="2" xfId="0" applyFont="1" applyBorder="1" applyAlignment="1">
      <alignment horizontal="justify" vertical="center" wrapText="1" readingOrder="1"/>
    </xf>
    <xf numFmtId="0" fontId="27" fillId="0" borderId="7" xfId="0" applyFont="1" applyBorder="1" applyAlignment="1">
      <alignment horizontal="justify" vertical="top" wrapText="1" readingOrder="1"/>
    </xf>
    <xf numFmtId="0" fontId="27" fillId="0" borderId="8" xfId="0" applyFont="1" applyBorder="1" applyAlignment="1">
      <alignment horizontal="justify" vertical="top" wrapText="1" readingOrder="1"/>
    </xf>
    <xf numFmtId="0" fontId="27" fillId="0" borderId="9" xfId="0" applyFont="1" applyBorder="1" applyAlignment="1">
      <alignment horizontal="justify" vertical="top" wrapText="1" readingOrder="1"/>
    </xf>
    <xf numFmtId="0" fontId="31" fillId="0" borderId="1" xfId="0" applyFont="1" applyBorder="1" applyAlignment="1">
      <alignment horizontal="center" vertical="center" wrapText="1" readingOrder="1"/>
    </xf>
    <xf numFmtId="0" fontId="31" fillId="0" borderId="10" xfId="0" applyFont="1" applyBorder="1" applyAlignment="1">
      <alignment horizontal="center" vertical="center" wrapText="1" readingOrder="1"/>
    </xf>
    <xf numFmtId="0" fontId="31" fillId="0" borderId="6" xfId="0" applyFont="1" applyBorder="1" applyAlignment="1">
      <alignment horizontal="center" vertical="center" wrapText="1" readingOrder="1"/>
    </xf>
    <xf numFmtId="0" fontId="27" fillId="0" borderId="7" xfId="0" applyFont="1" applyBorder="1" applyAlignment="1">
      <alignment horizontal="left" vertical="top" wrapText="1" readingOrder="1"/>
    </xf>
    <xf numFmtId="0" fontId="27" fillId="0" borderId="8" xfId="0" applyFont="1" applyBorder="1" applyAlignment="1">
      <alignment horizontal="left" vertical="top" wrapText="1" readingOrder="1"/>
    </xf>
    <xf numFmtId="0" fontId="27" fillId="0" borderId="9" xfId="0" applyFont="1" applyBorder="1" applyAlignment="1">
      <alignment horizontal="left" vertical="top" wrapText="1" readingOrder="1"/>
    </xf>
    <xf numFmtId="0" fontId="27" fillId="2" borderId="2" xfId="0" applyFont="1" applyFill="1" applyBorder="1" applyAlignment="1">
      <alignment horizontal="justify" vertical="center" wrapText="1" readingOrder="1"/>
    </xf>
    <xf numFmtId="0" fontId="25" fillId="0" borderId="2" xfId="0" applyFont="1" applyBorder="1" applyAlignment="1">
      <alignment horizontal="center" vertical="center" wrapText="1" readingOrder="1"/>
    </xf>
    <xf numFmtId="0" fontId="25" fillId="0" borderId="2" xfId="0" applyFont="1" applyBorder="1" applyAlignment="1">
      <alignment horizontal="justify" vertical="center" wrapText="1" readingOrder="1"/>
    </xf>
    <xf numFmtId="0" fontId="28" fillId="0" borderId="7" xfId="0" applyFont="1" applyBorder="1" applyAlignment="1">
      <alignment horizontal="justify" vertical="top" wrapText="1" readingOrder="1"/>
    </xf>
    <xf numFmtId="0" fontId="25" fillId="0" borderId="8" xfId="0" applyFont="1" applyBorder="1" applyAlignment="1">
      <alignment horizontal="justify" vertical="top" wrapText="1" readingOrder="1"/>
    </xf>
    <xf numFmtId="0" fontId="25" fillId="0" borderId="9" xfId="0" applyFont="1" applyBorder="1" applyAlignment="1">
      <alignment horizontal="justify" vertical="top" wrapText="1" readingOrder="1"/>
    </xf>
    <xf numFmtId="0" fontId="32" fillId="0" borderId="0" xfId="0" applyFont="1" applyBorder="1" applyAlignment="1">
      <alignment horizontal="left" vertical="center" wrapText="1" readingOrder="1"/>
    </xf>
    <xf numFmtId="0" fontId="2" fillId="0" borderId="0" xfId="0" applyFont="1" applyAlignment="1">
      <alignment horizontal="left" vertical="top" wrapText="1"/>
    </xf>
    <xf numFmtId="0" fontId="26" fillId="0" borderId="2" xfId="0" applyFont="1" applyBorder="1" applyAlignment="1">
      <alignment horizontal="center" vertical="center" wrapText="1" readingOrder="1"/>
    </xf>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17</xdr:row>
      <xdr:rowOff>285750</xdr:rowOff>
    </xdr:from>
    <xdr:to>
      <xdr:col>6</xdr:col>
      <xdr:colOff>590550</xdr:colOff>
      <xdr:row>18</xdr:row>
      <xdr:rowOff>3562350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400925"/>
          <a:ext cx="2076450" cy="357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18</xdr:row>
      <xdr:rowOff>19050</xdr:rowOff>
    </xdr:from>
    <xdr:to>
      <xdr:col>3</xdr:col>
      <xdr:colOff>304800</xdr:colOff>
      <xdr:row>18</xdr:row>
      <xdr:rowOff>3324226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7429500"/>
          <a:ext cx="2362200" cy="330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17</xdr:row>
      <xdr:rowOff>295274</xdr:rowOff>
    </xdr:from>
    <xdr:to>
      <xdr:col>9</xdr:col>
      <xdr:colOff>1619250</xdr:colOff>
      <xdr:row>18</xdr:row>
      <xdr:rowOff>2771774</xdr:rowOff>
    </xdr:to>
    <xdr:pic>
      <xdr:nvPicPr>
        <xdr:cNvPr id="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00650" y="7410449"/>
          <a:ext cx="2181225" cy="2771775"/>
        </a:xfrm>
        <a:prstGeom prst="rect">
          <a:avLst/>
        </a:prstGeom>
      </xdr:spPr>
    </xdr:pic>
    <xdr:clientData/>
  </xdr:twoCellAnchor>
  <xdr:twoCellAnchor editAs="oneCell">
    <xdr:from>
      <xdr:col>6</xdr:col>
      <xdr:colOff>190500</xdr:colOff>
      <xdr:row>28</xdr:row>
      <xdr:rowOff>190499</xdr:rowOff>
    </xdr:from>
    <xdr:to>
      <xdr:col>12</xdr:col>
      <xdr:colOff>27896</xdr:colOff>
      <xdr:row>34</xdr:row>
      <xdr:rowOff>114299</xdr:rowOff>
    </xdr:to>
    <xdr:pic>
      <xdr:nvPicPr>
        <xdr:cNvPr id="5" name="Picture 8"/>
        <xdr:cNvPicPr>
          <a:picLocks noChangeAspect="1"/>
        </xdr:cNvPicPr>
      </xdr:nvPicPr>
      <xdr:blipFill rotWithShape="1">
        <a:blip xmlns:r="http://schemas.openxmlformats.org/officeDocument/2006/relationships" r:embed="rId4"/>
        <a:srcRect l="13855" t="7710" r="18671" b="4178"/>
        <a:stretch/>
      </xdr:blipFill>
      <xdr:spPr>
        <a:xfrm>
          <a:off x="4257675" y="14811374"/>
          <a:ext cx="4371296" cy="3857625"/>
        </a:xfrm>
        <a:prstGeom prst="rect">
          <a:avLst/>
        </a:prstGeom>
      </xdr:spPr>
    </xdr:pic>
    <xdr:clientData/>
  </xdr:twoCellAnchor>
  <xdr:twoCellAnchor editAs="oneCell">
    <xdr:from>
      <xdr:col>0</xdr:col>
      <xdr:colOff>28575</xdr:colOff>
      <xdr:row>29</xdr:row>
      <xdr:rowOff>9525</xdr:rowOff>
    </xdr:from>
    <xdr:to>
      <xdr:col>6</xdr:col>
      <xdr:colOff>124493</xdr:colOff>
      <xdr:row>34</xdr:row>
      <xdr:rowOff>28575</xdr:rowOff>
    </xdr:to>
    <xdr:pic>
      <xdr:nvPicPr>
        <xdr:cNvPr id="6" name="Picture 5"/>
        <xdr:cNvPicPr>
          <a:picLocks noChangeAspect="1"/>
        </xdr:cNvPicPr>
      </xdr:nvPicPr>
      <xdr:blipFill rotWithShape="1">
        <a:blip xmlns:r="http://schemas.openxmlformats.org/officeDocument/2006/relationships" r:embed="rId5"/>
        <a:srcRect l="21257" t="19856" r="25136" b="11720"/>
        <a:stretch/>
      </xdr:blipFill>
      <xdr:spPr>
        <a:xfrm>
          <a:off x="28575" y="14820900"/>
          <a:ext cx="4163093" cy="3762375"/>
        </a:xfrm>
        <a:prstGeom prst="rect">
          <a:avLst/>
        </a:prstGeom>
      </xdr:spPr>
    </xdr:pic>
    <xdr:clientData/>
  </xdr:twoCellAnchor>
  <xdr:twoCellAnchor editAs="oneCell">
    <xdr:from>
      <xdr:col>7</xdr:col>
      <xdr:colOff>283252</xdr:colOff>
      <xdr:row>48</xdr:row>
      <xdr:rowOff>84135</xdr:rowOff>
    </xdr:from>
    <xdr:to>
      <xdr:col>11</xdr:col>
      <xdr:colOff>306396</xdr:colOff>
      <xdr:row>53</xdr:row>
      <xdr:rowOff>161925</xdr:rowOff>
    </xdr:to>
    <xdr:pic>
      <xdr:nvPicPr>
        <xdr:cNvPr id="7" name="Picture 12"/>
        <xdr:cNvPicPr>
          <a:picLocks noChangeAspect="1"/>
        </xdr:cNvPicPr>
      </xdr:nvPicPr>
      <xdr:blipFill rotWithShape="1">
        <a:blip xmlns:r="http://schemas.openxmlformats.org/officeDocument/2006/relationships" r:embed="rId6"/>
        <a:srcRect l="11374" t="72146" r="69652" b="17528"/>
        <a:stretch/>
      </xdr:blipFill>
      <xdr:spPr>
        <a:xfrm>
          <a:off x="5102902" y="24039510"/>
          <a:ext cx="3299744" cy="1030290"/>
        </a:xfrm>
        <a:prstGeom prst="rect">
          <a:avLst/>
        </a:prstGeom>
      </xdr:spPr>
    </xdr:pic>
    <xdr:clientData/>
  </xdr:twoCellAnchor>
  <xdr:twoCellAnchor editAs="oneCell">
    <xdr:from>
      <xdr:col>0</xdr:col>
      <xdr:colOff>47624</xdr:colOff>
      <xdr:row>43</xdr:row>
      <xdr:rowOff>168276</xdr:rowOff>
    </xdr:from>
    <xdr:to>
      <xdr:col>3</xdr:col>
      <xdr:colOff>402184</xdr:colOff>
      <xdr:row>57</xdr:row>
      <xdr:rowOff>895349</xdr:rowOff>
    </xdr:to>
    <xdr:pic>
      <xdr:nvPicPr>
        <xdr:cNvPr id="8" name="Picture 13"/>
        <xdr:cNvPicPr>
          <a:picLocks noChangeAspect="1"/>
        </xdr:cNvPicPr>
      </xdr:nvPicPr>
      <xdr:blipFill rotWithShape="1">
        <a:blip xmlns:r="http://schemas.openxmlformats.org/officeDocument/2006/relationships" r:embed="rId6"/>
        <a:srcRect l="11374" t="15512" r="69057" b="28119"/>
        <a:stretch/>
      </xdr:blipFill>
      <xdr:spPr>
        <a:xfrm>
          <a:off x="47624" y="23171151"/>
          <a:ext cx="2421485" cy="4346573"/>
        </a:xfrm>
        <a:prstGeom prst="rect">
          <a:avLst/>
        </a:prstGeom>
      </xdr:spPr>
    </xdr:pic>
    <xdr:clientData/>
  </xdr:twoCellAnchor>
  <xdr:twoCellAnchor editAs="oneCell">
    <xdr:from>
      <xdr:col>3</xdr:col>
      <xdr:colOff>360361</xdr:colOff>
      <xdr:row>44</xdr:row>
      <xdr:rowOff>90212</xdr:rowOff>
    </xdr:from>
    <xdr:to>
      <xdr:col>6</xdr:col>
      <xdr:colOff>447675</xdr:colOff>
      <xdr:row>51</xdr:row>
      <xdr:rowOff>142875</xdr:rowOff>
    </xdr:to>
    <xdr:pic>
      <xdr:nvPicPr>
        <xdr:cNvPr id="9" name="Picture 14"/>
        <xdr:cNvPicPr>
          <a:picLocks noChangeAspect="1"/>
        </xdr:cNvPicPr>
      </xdr:nvPicPr>
      <xdr:blipFill rotWithShape="1">
        <a:blip xmlns:r="http://schemas.openxmlformats.org/officeDocument/2006/relationships" r:embed="rId6"/>
        <a:srcRect l="31018" t="15512" r="50514" b="62672"/>
        <a:stretch/>
      </xdr:blipFill>
      <xdr:spPr>
        <a:xfrm>
          <a:off x="2427286" y="23283587"/>
          <a:ext cx="2087564" cy="1386163"/>
        </a:xfrm>
        <a:prstGeom prst="rect">
          <a:avLst/>
        </a:prstGeom>
      </xdr:spPr>
    </xdr:pic>
    <xdr:clientData/>
  </xdr:twoCellAnchor>
  <xdr:twoCellAnchor editAs="oneCell">
    <xdr:from>
      <xdr:col>3</xdr:col>
      <xdr:colOff>379412</xdr:colOff>
      <xdr:row>51</xdr:row>
      <xdr:rowOff>161924</xdr:rowOff>
    </xdr:from>
    <xdr:to>
      <xdr:col>6</xdr:col>
      <xdr:colOff>648181</xdr:colOff>
      <xdr:row>55</xdr:row>
      <xdr:rowOff>1028699</xdr:rowOff>
    </xdr:to>
    <xdr:pic>
      <xdr:nvPicPr>
        <xdr:cNvPr id="10" name="Picture 15"/>
        <xdr:cNvPicPr>
          <a:picLocks noChangeAspect="1"/>
        </xdr:cNvPicPr>
      </xdr:nvPicPr>
      <xdr:blipFill rotWithShape="1">
        <a:blip xmlns:r="http://schemas.openxmlformats.org/officeDocument/2006/relationships" r:embed="rId6"/>
        <a:srcRect l="30795" t="37725" r="50514" b="35004"/>
        <a:stretch/>
      </xdr:blipFill>
      <xdr:spPr>
        <a:xfrm>
          <a:off x="2446337" y="24688799"/>
          <a:ext cx="2269019" cy="1628775"/>
        </a:xfrm>
        <a:prstGeom prst="rect">
          <a:avLst/>
        </a:prstGeom>
      </xdr:spPr>
    </xdr:pic>
    <xdr:clientData/>
  </xdr:twoCellAnchor>
  <xdr:twoCellAnchor editAs="oneCell">
    <xdr:from>
      <xdr:col>3</xdr:col>
      <xdr:colOff>371474</xdr:colOff>
      <xdr:row>55</xdr:row>
      <xdr:rowOff>1038225</xdr:rowOff>
    </xdr:from>
    <xdr:to>
      <xdr:col>6</xdr:col>
      <xdr:colOff>398433</xdr:colOff>
      <xdr:row>58</xdr:row>
      <xdr:rowOff>76200</xdr:rowOff>
    </xdr:to>
    <xdr:pic>
      <xdr:nvPicPr>
        <xdr:cNvPr id="11" name="Picture 16"/>
        <xdr:cNvPicPr>
          <a:picLocks noChangeAspect="1"/>
        </xdr:cNvPicPr>
      </xdr:nvPicPr>
      <xdr:blipFill rotWithShape="1">
        <a:blip xmlns:r="http://schemas.openxmlformats.org/officeDocument/2006/relationships" r:embed="rId6"/>
        <a:srcRect l="30943" t="64864" r="50514" b="5852"/>
        <a:stretch/>
      </xdr:blipFill>
      <xdr:spPr>
        <a:xfrm>
          <a:off x="2438399" y="26327100"/>
          <a:ext cx="2027209" cy="1638300"/>
        </a:xfrm>
        <a:prstGeom prst="rect">
          <a:avLst/>
        </a:prstGeom>
      </xdr:spPr>
    </xdr:pic>
    <xdr:clientData/>
  </xdr:twoCellAnchor>
  <xdr:twoCellAnchor editAs="oneCell">
    <xdr:from>
      <xdr:col>0</xdr:col>
      <xdr:colOff>7937</xdr:colOff>
      <xdr:row>71</xdr:row>
      <xdr:rowOff>166687</xdr:rowOff>
    </xdr:from>
    <xdr:to>
      <xdr:col>4</xdr:col>
      <xdr:colOff>639762</xdr:colOff>
      <xdr:row>87</xdr:row>
      <xdr:rowOff>150812</xdr:rowOff>
    </xdr:to>
    <xdr:pic>
      <xdr:nvPicPr>
        <xdr:cNvPr id="12" name="Picture 4"/>
        <xdr:cNvPicPr>
          <a:picLocks noChangeAspect="1"/>
        </xdr:cNvPicPr>
      </xdr:nvPicPr>
      <xdr:blipFill rotWithShape="1">
        <a:blip xmlns:r="http://schemas.openxmlformats.org/officeDocument/2006/relationships" r:embed="rId7"/>
        <a:srcRect l="18088" t="20199" r="45263" b="23405"/>
        <a:stretch/>
      </xdr:blipFill>
      <xdr:spPr>
        <a:xfrm>
          <a:off x="7937" y="34551937"/>
          <a:ext cx="3479800" cy="3013075"/>
        </a:xfrm>
        <a:prstGeom prst="rect">
          <a:avLst/>
        </a:prstGeom>
      </xdr:spPr>
    </xdr:pic>
    <xdr:clientData/>
  </xdr:twoCellAnchor>
  <xdr:twoCellAnchor editAs="oneCell">
    <xdr:from>
      <xdr:col>0</xdr:col>
      <xdr:colOff>0</xdr:colOff>
      <xdr:row>88</xdr:row>
      <xdr:rowOff>17462</xdr:rowOff>
    </xdr:from>
    <xdr:to>
      <xdr:col>4</xdr:col>
      <xdr:colOff>0</xdr:colOff>
      <xdr:row>96</xdr:row>
      <xdr:rowOff>19050</xdr:rowOff>
    </xdr:to>
    <xdr:pic>
      <xdr:nvPicPr>
        <xdr:cNvPr id="13" name="Picture 4"/>
        <xdr:cNvPicPr>
          <a:picLocks noChangeAspect="1"/>
        </xdr:cNvPicPr>
      </xdr:nvPicPr>
      <xdr:blipFill rotWithShape="1">
        <a:blip xmlns:r="http://schemas.openxmlformats.org/officeDocument/2006/relationships" r:embed="rId7"/>
        <a:srcRect l="57308" t="20199" r="17557" b="56530"/>
        <a:stretch/>
      </xdr:blipFill>
      <xdr:spPr>
        <a:xfrm>
          <a:off x="0" y="37622162"/>
          <a:ext cx="2743200" cy="1525588"/>
        </a:xfrm>
        <a:prstGeom prst="rect">
          <a:avLst/>
        </a:prstGeom>
      </xdr:spPr>
    </xdr:pic>
    <xdr:clientData/>
  </xdr:twoCellAnchor>
  <xdr:twoCellAnchor editAs="oneCell">
    <xdr:from>
      <xdr:col>5</xdr:col>
      <xdr:colOff>266699</xdr:colOff>
      <xdr:row>72</xdr:row>
      <xdr:rowOff>1</xdr:rowOff>
    </xdr:from>
    <xdr:to>
      <xdr:col>11</xdr:col>
      <xdr:colOff>1565</xdr:colOff>
      <xdr:row>105</xdr:row>
      <xdr:rowOff>152400</xdr:rowOff>
    </xdr:to>
    <xdr:pic>
      <xdr:nvPicPr>
        <xdr:cNvPr id="14" name="Attēls 1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571874" y="33804226"/>
          <a:ext cx="4525941" cy="6429374"/>
        </a:xfrm>
        <a:prstGeom prst="rect">
          <a:avLst/>
        </a:prstGeom>
      </xdr:spPr>
    </xdr:pic>
    <xdr:clientData/>
  </xdr:twoCellAnchor>
  <xdr:twoCellAnchor editAs="oneCell">
    <xdr:from>
      <xdr:col>11</xdr:col>
      <xdr:colOff>247650</xdr:colOff>
      <xdr:row>72</xdr:row>
      <xdr:rowOff>47626</xdr:rowOff>
    </xdr:from>
    <xdr:to>
      <xdr:col>12</xdr:col>
      <xdr:colOff>1466850</xdr:colOff>
      <xdr:row>78</xdr:row>
      <xdr:rowOff>104776</xdr:rowOff>
    </xdr:to>
    <xdr:pic>
      <xdr:nvPicPr>
        <xdr:cNvPr id="15" name="Attēls 14"/>
        <xdr:cNvPicPr>
          <a:picLocks noChangeAspect="1"/>
        </xdr:cNvPicPr>
      </xdr:nvPicPr>
      <xdr:blipFill rotWithShape="1">
        <a:blip xmlns:r="http://schemas.openxmlformats.org/officeDocument/2006/relationships" r:embed="rId9"/>
        <a:srcRect l="54792" t="36054" r="15095" b="37048"/>
        <a:stretch/>
      </xdr:blipFill>
      <xdr:spPr>
        <a:xfrm>
          <a:off x="8343900" y="33851851"/>
          <a:ext cx="1724025" cy="120015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4"/>
  <sheetViews>
    <sheetView zoomScale="120" zoomScaleNormal="120" workbookViewId="0">
      <pane ySplit="5" topLeftCell="A141" activePane="bottomLeft" state="frozen"/>
      <selection pane="bottomLeft" activeCell="C2" sqref="C2"/>
    </sheetView>
  </sheetViews>
  <sheetFormatPr defaultColWidth="9.140625" defaultRowHeight="12.75" x14ac:dyDescent="0.2"/>
  <cols>
    <col min="1" max="1" width="4.140625" style="9" customWidth="1"/>
    <col min="2" max="2" width="8.7109375" style="15" customWidth="1"/>
    <col min="3" max="3" width="16.85546875" style="9" customWidth="1"/>
    <col min="4" max="4" width="16.5703125" style="9" customWidth="1"/>
    <col min="5" max="5" width="28.42578125" style="9" customWidth="1"/>
    <col min="6" max="6" width="9.85546875" style="21" customWidth="1"/>
    <col min="7" max="7" width="10.42578125" style="12" customWidth="1"/>
    <col min="8" max="8" width="7.42578125" style="9" customWidth="1"/>
    <col min="9" max="9" width="16" style="9" customWidth="1"/>
    <col min="10" max="10" width="9" style="9" customWidth="1"/>
    <col min="11" max="11" width="19.85546875" style="9" customWidth="1"/>
    <col min="12" max="12" width="9.140625" style="9"/>
    <col min="13" max="13" width="8.42578125" style="9" customWidth="1"/>
    <col min="14" max="16384" width="9.140625" style="9"/>
  </cols>
  <sheetData>
    <row r="1" spans="1:11" ht="16.5" customHeight="1" x14ac:dyDescent="0.2">
      <c r="B1" s="137" t="s">
        <v>540</v>
      </c>
      <c r="C1" s="137"/>
      <c r="D1" s="137"/>
      <c r="E1" s="137"/>
      <c r="F1" s="137"/>
      <c r="G1" s="137"/>
      <c r="H1" s="133"/>
      <c r="I1" s="133"/>
      <c r="J1" s="1"/>
      <c r="K1" s="135" t="s">
        <v>71</v>
      </c>
    </row>
    <row r="2" spans="1:11" ht="13.5" customHeight="1" x14ac:dyDescent="0.2">
      <c r="B2" s="16" t="s">
        <v>0</v>
      </c>
      <c r="C2" s="16"/>
      <c r="D2" s="16"/>
      <c r="E2" s="16"/>
      <c r="F2" s="1"/>
      <c r="G2" s="10"/>
      <c r="H2" s="1"/>
      <c r="I2" s="1"/>
      <c r="J2" s="1"/>
      <c r="K2" s="135"/>
    </row>
    <row r="3" spans="1:11" ht="15" customHeight="1" x14ac:dyDescent="0.2">
      <c r="A3" s="19"/>
      <c r="B3" s="134" t="s">
        <v>400</v>
      </c>
      <c r="C3" s="134"/>
      <c r="D3" s="134"/>
      <c r="E3" s="1"/>
      <c r="F3" s="1"/>
      <c r="G3" s="10"/>
      <c r="H3" s="1"/>
      <c r="I3" s="1"/>
      <c r="J3" s="1"/>
      <c r="K3" s="135"/>
    </row>
    <row r="4" spans="1:11" ht="20.25" customHeight="1" x14ac:dyDescent="0.2">
      <c r="A4" s="19"/>
      <c r="B4" s="13"/>
      <c r="C4" s="2"/>
      <c r="D4" s="1"/>
      <c r="E4" s="1"/>
      <c r="F4" s="1"/>
      <c r="G4" s="10"/>
      <c r="H4" s="1"/>
      <c r="I4" s="1"/>
      <c r="J4" s="1"/>
      <c r="K4" s="136"/>
    </row>
    <row r="5" spans="1:11" ht="63.75" customHeight="1" x14ac:dyDescent="0.2">
      <c r="A5" s="3" t="s">
        <v>275</v>
      </c>
      <c r="B5" s="3" t="s">
        <v>1</v>
      </c>
      <c r="C5" s="3" t="s">
        <v>2</v>
      </c>
      <c r="D5" s="3" t="s">
        <v>3</v>
      </c>
      <c r="E5" s="3" t="s">
        <v>4</v>
      </c>
      <c r="F5" s="3" t="s">
        <v>5</v>
      </c>
      <c r="G5" s="11" t="s">
        <v>6</v>
      </c>
      <c r="H5" s="3" t="s">
        <v>7</v>
      </c>
      <c r="I5" s="3" t="s">
        <v>8</v>
      </c>
      <c r="J5" s="3" t="s">
        <v>9</v>
      </c>
      <c r="K5" s="3" t="s">
        <v>10</v>
      </c>
    </row>
    <row r="6" spans="1:11" ht="55.5" customHeight="1" x14ac:dyDescent="0.2">
      <c r="A6" s="31">
        <v>1</v>
      </c>
      <c r="B6" s="32">
        <v>1</v>
      </c>
      <c r="C6" s="54" t="s">
        <v>72</v>
      </c>
      <c r="D6" s="54" t="s">
        <v>112</v>
      </c>
      <c r="E6" s="54" t="s">
        <v>288</v>
      </c>
      <c r="F6" s="58" t="s">
        <v>138</v>
      </c>
      <c r="G6" s="59">
        <v>15860</v>
      </c>
      <c r="H6" s="54" t="s">
        <v>17</v>
      </c>
      <c r="I6" s="54" t="s">
        <v>289</v>
      </c>
      <c r="J6" s="54" t="s">
        <v>102</v>
      </c>
      <c r="K6" s="32"/>
    </row>
    <row r="7" spans="1:11" ht="55.5" customHeight="1" x14ac:dyDescent="0.2">
      <c r="A7" s="31">
        <v>2</v>
      </c>
      <c r="B7" s="32">
        <v>1</v>
      </c>
      <c r="C7" s="54" t="s">
        <v>72</v>
      </c>
      <c r="D7" s="54" t="s">
        <v>290</v>
      </c>
      <c r="E7" s="54" t="s">
        <v>291</v>
      </c>
      <c r="F7" s="58" t="s">
        <v>138</v>
      </c>
      <c r="G7" s="59">
        <v>8000</v>
      </c>
      <c r="H7" s="54" t="s">
        <v>17</v>
      </c>
      <c r="I7" s="54" t="s">
        <v>289</v>
      </c>
      <c r="J7" s="54" t="s">
        <v>292</v>
      </c>
      <c r="K7" s="32"/>
    </row>
    <row r="8" spans="1:11" ht="47.25" customHeight="1" x14ac:dyDescent="0.2">
      <c r="A8" s="31">
        <v>3</v>
      </c>
      <c r="B8" s="32">
        <v>1</v>
      </c>
      <c r="C8" s="54" t="s">
        <v>72</v>
      </c>
      <c r="D8" s="54" t="s">
        <v>293</v>
      </c>
      <c r="E8" s="54" t="s">
        <v>294</v>
      </c>
      <c r="F8" s="58" t="s">
        <v>138</v>
      </c>
      <c r="G8" s="59">
        <v>20000</v>
      </c>
      <c r="H8" s="54" t="s">
        <v>17</v>
      </c>
      <c r="I8" s="54" t="s">
        <v>166</v>
      </c>
      <c r="J8" s="54" t="s">
        <v>165</v>
      </c>
      <c r="K8" s="32"/>
    </row>
    <row r="9" spans="1:11" ht="48" customHeight="1" x14ac:dyDescent="0.2">
      <c r="A9" s="31">
        <v>4</v>
      </c>
      <c r="B9" s="32">
        <v>1</v>
      </c>
      <c r="C9" s="54" t="s">
        <v>72</v>
      </c>
      <c r="D9" s="54" t="s">
        <v>67</v>
      </c>
      <c r="E9" s="54" t="s">
        <v>295</v>
      </c>
      <c r="F9" s="58" t="s">
        <v>138</v>
      </c>
      <c r="G9" s="59">
        <v>1511</v>
      </c>
      <c r="H9" s="54" t="s">
        <v>17</v>
      </c>
      <c r="I9" s="54" t="s">
        <v>296</v>
      </c>
      <c r="J9" s="54" t="s">
        <v>21</v>
      </c>
      <c r="K9" s="32"/>
    </row>
    <row r="10" spans="1:11" ht="52.5" customHeight="1" x14ac:dyDescent="0.2">
      <c r="A10" s="31">
        <v>5</v>
      </c>
      <c r="B10" s="32">
        <v>1</v>
      </c>
      <c r="C10" s="54" t="s">
        <v>72</v>
      </c>
      <c r="D10" s="54" t="s">
        <v>67</v>
      </c>
      <c r="E10" s="54" t="s">
        <v>297</v>
      </c>
      <c r="F10" s="58" t="s">
        <v>138</v>
      </c>
      <c r="G10" s="59">
        <v>18090</v>
      </c>
      <c r="H10" s="54" t="s">
        <v>17</v>
      </c>
      <c r="I10" s="54" t="s">
        <v>298</v>
      </c>
      <c r="J10" s="54" t="s">
        <v>21</v>
      </c>
      <c r="K10" s="32"/>
    </row>
    <row r="11" spans="1:11" ht="48.75" customHeight="1" x14ac:dyDescent="0.2">
      <c r="A11" s="31">
        <v>6</v>
      </c>
      <c r="B11" s="32">
        <v>1</v>
      </c>
      <c r="C11" s="54" t="s">
        <v>72</v>
      </c>
      <c r="D11" s="54" t="s">
        <v>113</v>
      </c>
      <c r="E11" s="54" t="s">
        <v>299</v>
      </c>
      <c r="F11" s="58" t="s">
        <v>138</v>
      </c>
      <c r="G11" s="59">
        <v>2600</v>
      </c>
      <c r="H11" s="54" t="s">
        <v>17</v>
      </c>
      <c r="I11" s="54" t="s">
        <v>300</v>
      </c>
      <c r="J11" s="54" t="s">
        <v>22</v>
      </c>
      <c r="K11" s="32"/>
    </row>
    <row r="12" spans="1:11" s="92" customFormat="1" ht="135" x14ac:dyDescent="0.2">
      <c r="A12" s="88">
        <v>7</v>
      </c>
      <c r="B12" s="89">
        <v>4</v>
      </c>
      <c r="C12" s="90" t="s">
        <v>55</v>
      </c>
      <c r="D12" s="43" t="s">
        <v>417</v>
      </c>
      <c r="E12" s="43" t="s">
        <v>419</v>
      </c>
      <c r="F12" s="69" t="s">
        <v>404</v>
      </c>
      <c r="G12" s="77">
        <v>646540</v>
      </c>
      <c r="H12" s="43" t="s">
        <v>14</v>
      </c>
      <c r="I12" s="43" t="s">
        <v>27</v>
      </c>
      <c r="J12" s="43" t="s">
        <v>102</v>
      </c>
      <c r="K12" s="91" t="s">
        <v>418</v>
      </c>
    </row>
    <row r="13" spans="1:11" ht="48.75" customHeight="1" x14ac:dyDescent="0.2">
      <c r="A13" s="31">
        <v>8</v>
      </c>
      <c r="B13" s="32">
        <v>1</v>
      </c>
      <c r="C13" s="54" t="s">
        <v>72</v>
      </c>
      <c r="D13" s="54" t="s">
        <v>301</v>
      </c>
      <c r="E13" s="54" t="s">
        <v>302</v>
      </c>
      <c r="F13" s="58" t="s">
        <v>138</v>
      </c>
      <c r="G13" s="59">
        <v>3174</v>
      </c>
      <c r="H13" s="54" t="s">
        <v>17</v>
      </c>
      <c r="I13" s="54" t="s">
        <v>66</v>
      </c>
      <c r="J13" s="54" t="s">
        <v>21</v>
      </c>
      <c r="K13" s="32"/>
    </row>
    <row r="14" spans="1:11" ht="44.25" customHeight="1" x14ac:dyDescent="0.2">
      <c r="A14" s="31">
        <v>9</v>
      </c>
      <c r="B14" s="32">
        <v>1</v>
      </c>
      <c r="C14" s="54" t="s">
        <v>72</v>
      </c>
      <c r="D14" s="54" t="s">
        <v>303</v>
      </c>
      <c r="E14" s="54" t="s">
        <v>304</v>
      </c>
      <c r="F14" s="58" t="s">
        <v>138</v>
      </c>
      <c r="G14" s="59">
        <v>1663</v>
      </c>
      <c r="H14" s="54" t="s">
        <v>17</v>
      </c>
      <c r="I14" s="54" t="s">
        <v>103</v>
      </c>
      <c r="J14" s="54" t="s">
        <v>22</v>
      </c>
      <c r="K14" s="32"/>
    </row>
    <row r="15" spans="1:11" ht="51.75" customHeight="1" x14ac:dyDescent="0.2">
      <c r="A15" s="31">
        <v>10</v>
      </c>
      <c r="B15" s="32">
        <v>1</v>
      </c>
      <c r="C15" s="54" t="s">
        <v>11</v>
      </c>
      <c r="D15" s="54" t="s">
        <v>305</v>
      </c>
      <c r="E15" s="54" t="s">
        <v>306</v>
      </c>
      <c r="F15" s="58" t="s">
        <v>138</v>
      </c>
      <c r="G15" s="59">
        <v>6897</v>
      </c>
      <c r="H15" s="54" t="s">
        <v>17</v>
      </c>
      <c r="I15" s="54" t="s">
        <v>307</v>
      </c>
      <c r="J15" s="54" t="s">
        <v>16</v>
      </c>
      <c r="K15" s="32"/>
    </row>
    <row r="16" spans="1:11" ht="63.75" customHeight="1" x14ac:dyDescent="0.2">
      <c r="A16" s="31">
        <v>11</v>
      </c>
      <c r="B16" s="32">
        <v>1</v>
      </c>
      <c r="C16" s="54" t="s">
        <v>72</v>
      </c>
      <c r="D16" s="54" t="s">
        <v>308</v>
      </c>
      <c r="E16" s="54" t="s">
        <v>309</v>
      </c>
      <c r="F16" s="58" t="s">
        <v>138</v>
      </c>
      <c r="G16" s="59">
        <v>1957.53</v>
      </c>
      <c r="H16" s="54" t="s">
        <v>17</v>
      </c>
      <c r="I16" s="54" t="s">
        <v>310</v>
      </c>
      <c r="J16" s="54" t="s">
        <v>16</v>
      </c>
      <c r="K16" s="32"/>
    </row>
    <row r="17" spans="1:11" ht="62.25" customHeight="1" x14ac:dyDescent="0.2">
      <c r="A17" s="31">
        <v>12</v>
      </c>
      <c r="B17" s="32">
        <v>1</v>
      </c>
      <c r="C17" s="54" t="s">
        <v>72</v>
      </c>
      <c r="D17" s="54" t="s">
        <v>311</v>
      </c>
      <c r="E17" s="54" t="s">
        <v>312</v>
      </c>
      <c r="F17" s="58" t="s">
        <v>138</v>
      </c>
      <c r="G17" s="59">
        <v>3400</v>
      </c>
      <c r="H17" s="54" t="s">
        <v>17</v>
      </c>
      <c r="I17" s="54" t="s">
        <v>313</v>
      </c>
      <c r="J17" s="54" t="s">
        <v>16</v>
      </c>
      <c r="K17" s="32"/>
    </row>
    <row r="18" spans="1:11" ht="63.75" customHeight="1" x14ac:dyDescent="0.2">
      <c r="A18" s="31">
        <v>13</v>
      </c>
      <c r="B18" s="32">
        <v>1</v>
      </c>
      <c r="C18" s="54" t="s">
        <v>72</v>
      </c>
      <c r="D18" s="54" t="s">
        <v>314</v>
      </c>
      <c r="E18" s="54" t="s">
        <v>315</v>
      </c>
      <c r="F18" s="58" t="s">
        <v>138</v>
      </c>
      <c r="G18" s="59">
        <v>3900</v>
      </c>
      <c r="H18" s="54" t="s">
        <v>17</v>
      </c>
      <c r="I18" s="54" t="s">
        <v>316</v>
      </c>
      <c r="J18" s="54" t="s">
        <v>16</v>
      </c>
      <c r="K18" s="32"/>
    </row>
    <row r="19" spans="1:11" ht="56.25" customHeight="1" x14ac:dyDescent="0.2">
      <c r="A19" s="31">
        <v>14</v>
      </c>
      <c r="B19" s="32">
        <v>1</v>
      </c>
      <c r="C19" s="54" t="s">
        <v>72</v>
      </c>
      <c r="D19" s="54" t="s">
        <v>317</v>
      </c>
      <c r="E19" s="54" t="s">
        <v>318</v>
      </c>
      <c r="F19" s="58" t="s">
        <v>138</v>
      </c>
      <c r="G19" s="59">
        <v>2083</v>
      </c>
      <c r="H19" s="54" t="s">
        <v>17</v>
      </c>
      <c r="I19" s="54" t="s">
        <v>319</v>
      </c>
      <c r="J19" s="54" t="s">
        <v>16</v>
      </c>
      <c r="K19" s="32"/>
    </row>
    <row r="20" spans="1:11" ht="53.25" customHeight="1" x14ac:dyDescent="0.2">
      <c r="A20" s="31">
        <v>15</v>
      </c>
      <c r="B20" s="32">
        <v>1</v>
      </c>
      <c r="C20" s="54" t="s">
        <v>72</v>
      </c>
      <c r="D20" s="54" t="s">
        <v>320</v>
      </c>
      <c r="E20" s="54" t="s">
        <v>321</v>
      </c>
      <c r="F20" s="58" t="s">
        <v>138</v>
      </c>
      <c r="G20" s="59">
        <v>14267.42</v>
      </c>
      <c r="H20" s="54" t="s">
        <v>17</v>
      </c>
      <c r="I20" s="54" t="s">
        <v>322</v>
      </c>
      <c r="J20" s="54" t="s">
        <v>21</v>
      </c>
      <c r="K20" s="32"/>
    </row>
    <row r="21" spans="1:11" ht="58.5" customHeight="1" x14ac:dyDescent="0.2">
      <c r="A21" s="31">
        <v>16</v>
      </c>
      <c r="B21" s="32">
        <v>1</v>
      </c>
      <c r="C21" s="54" t="s">
        <v>72</v>
      </c>
      <c r="D21" s="54" t="s">
        <v>323</v>
      </c>
      <c r="E21" s="54" t="s">
        <v>324</v>
      </c>
      <c r="F21" s="58" t="s">
        <v>138</v>
      </c>
      <c r="G21" s="59">
        <v>2646</v>
      </c>
      <c r="H21" s="54" t="s">
        <v>17</v>
      </c>
      <c r="I21" s="54" t="s">
        <v>325</v>
      </c>
      <c r="J21" s="54" t="s">
        <v>326</v>
      </c>
      <c r="K21" s="32"/>
    </row>
    <row r="22" spans="1:11" ht="44.25" customHeight="1" x14ac:dyDescent="0.2">
      <c r="A22" s="31">
        <v>17</v>
      </c>
      <c r="B22" s="32">
        <v>1</v>
      </c>
      <c r="C22" s="54" t="s">
        <v>72</v>
      </c>
      <c r="D22" s="54" t="s">
        <v>327</v>
      </c>
      <c r="E22" s="54" t="s">
        <v>328</v>
      </c>
      <c r="F22" s="58" t="s">
        <v>138</v>
      </c>
      <c r="G22" s="59">
        <v>10000</v>
      </c>
      <c r="H22" s="54" t="s">
        <v>17</v>
      </c>
      <c r="I22" s="54" t="s">
        <v>329</v>
      </c>
      <c r="J22" s="54" t="s">
        <v>16</v>
      </c>
      <c r="K22" s="32"/>
    </row>
    <row r="23" spans="1:11" ht="41.25" customHeight="1" x14ac:dyDescent="0.2">
      <c r="A23" s="31">
        <v>18</v>
      </c>
      <c r="B23" s="32">
        <v>1</v>
      </c>
      <c r="C23" s="54" t="s">
        <v>11</v>
      </c>
      <c r="D23" s="54" t="s">
        <v>330</v>
      </c>
      <c r="E23" s="54" t="s">
        <v>331</v>
      </c>
      <c r="F23" s="58" t="s">
        <v>138</v>
      </c>
      <c r="G23" s="59">
        <v>11000</v>
      </c>
      <c r="H23" s="54" t="s">
        <v>17</v>
      </c>
      <c r="I23" s="54" t="s">
        <v>332</v>
      </c>
      <c r="J23" s="54" t="s">
        <v>18</v>
      </c>
      <c r="K23" s="32"/>
    </row>
    <row r="24" spans="1:11" ht="41.25" customHeight="1" x14ac:dyDescent="0.2">
      <c r="A24" s="31">
        <v>19</v>
      </c>
      <c r="B24" s="32">
        <v>1</v>
      </c>
      <c r="C24" s="54" t="s">
        <v>72</v>
      </c>
      <c r="D24" s="54" t="s">
        <v>333</v>
      </c>
      <c r="E24" s="54" t="s">
        <v>402</v>
      </c>
      <c r="F24" s="58" t="s">
        <v>80</v>
      </c>
      <c r="G24" s="59">
        <v>600000</v>
      </c>
      <c r="H24" s="54" t="s">
        <v>17</v>
      </c>
      <c r="I24" s="54" t="s">
        <v>65</v>
      </c>
      <c r="J24" s="54" t="s">
        <v>22</v>
      </c>
      <c r="K24" s="32"/>
    </row>
    <row r="25" spans="1:11" ht="54.75" customHeight="1" x14ac:dyDescent="0.2">
      <c r="A25" s="36">
        <v>20</v>
      </c>
      <c r="B25" s="33">
        <v>1</v>
      </c>
      <c r="C25" s="34" t="s">
        <v>72</v>
      </c>
      <c r="D25" s="34" t="s">
        <v>334</v>
      </c>
      <c r="E25" s="34" t="s">
        <v>335</v>
      </c>
      <c r="F25" s="60" t="s">
        <v>138</v>
      </c>
      <c r="G25" s="61">
        <v>1986</v>
      </c>
      <c r="H25" s="34" t="s">
        <v>17</v>
      </c>
      <c r="I25" s="34" t="s">
        <v>119</v>
      </c>
      <c r="J25" s="34" t="s">
        <v>23</v>
      </c>
      <c r="K25" s="33"/>
    </row>
    <row r="26" spans="1:11" ht="50.25" customHeight="1" x14ac:dyDescent="0.2">
      <c r="A26" s="31">
        <v>21</v>
      </c>
      <c r="B26" s="32">
        <v>1</v>
      </c>
      <c r="C26" s="54" t="s">
        <v>72</v>
      </c>
      <c r="D26" s="54" t="s">
        <v>336</v>
      </c>
      <c r="E26" s="54" t="s">
        <v>337</v>
      </c>
      <c r="F26" s="58" t="s">
        <v>138</v>
      </c>
      <c r="G26" s="59">
        <v>1140</v>
      </c>
      <c r="H26" s="54" t="s">
        <v>17</v>
      </c>
      <c r="I26" s="54" t="s">
        <v>338</v>
      </c>
      <c r="J26" s="54" t="s">
        <v>102</v>
      </c>
      <c r="K26" s="32"/>
    </row>
    <row r="27" spans="1:11" ht="63" customHeight="1" x14ac:dyDescent="0.2">
      <c r="A27" s="49">
        <v>22</v>
      </c>
      <c r="B27" s="5">
        <v>1</v>
      </c>
      <c r="C27" s="4" t="s">
        <v>72</v>
      </c>
      <c r="D27" s="55" t="s">
        <v>339</v>
      </c>
      <c r="E27" s="55" t="s">
        <v>340</v>
      </c>
      <c r="F27" s="62" t="s">
        <v>138</v>
      </c>
      <c r="G27" s="63">
        <v>316216</v>
      </c>
      <c r="H27" s="55" t="s">
        <v>17</v>
      </c>
      <c r="I27" s="4" t="s">
        <v>289</v>
      </c>
      <c r="J27" s="4" t="s">
        <v>111</v>
      </c>
      <c r="K27" s="32"/>
    </row>
    <row r="28" spans="1:11" ht="54" customHeight="1" x14ac:dyDescent="0.2">
      <c r="A28" s="31">
        <v>23</v>
      </c>
      <c r="B28" s="33">
        <v>1</v>
      </c>
      <c r="C28" s="34" t="s">
        <v>72</v>
      </c>
      <c r="D28" s="34" t="s">
        <v>33</v>
      </c>
      <c r="E28" s="64" t="s">
        <v>341</v>
      </c>
      <c r="F28" s="60" t="s">
        <v>138</v>
      </c>
      <c r="G28" s="65">
        <v>796.24</v>
      </c>
      <c r="H28" s="34" t="s">
        <v>17</v>
      </c>
      <c r="I28" s="34" t="s">
        <v>34</v>
      </c>
      <c r="J28" s="34" t="s">
        <v>31</v>
      </c>
      <c r="K28" s="32"/>
    </row>
    <row r="29" spans="1:11" ht="131.25" customHeight="1" x14ac:dyDescent="0.2">
      <c r="A29" s="31">
        <v>24</v>
      </c>
      <c r="B29" s="33">
        <v>1</v>
      </c>
      <c r="C29" s="34" t="s">
        <v>11</v>
      </c>
      <c r="D29" s="34" t="s">
        <v>12</v>
      </c>
      <c r="E29" s="34" t="s">
        <v>13</v>
      </c>
      <c r="F29" s="60" t="s">
        <v>404</v>
      </c>
      <c r="G29" s="66">
        <v>3087733.31</v>
      </c>
      <c r="H29" s="34" t="s">
        <v>14</v>
      </c>
      <c r="I29" s="34" t="s">
        <v>15</v>
      </c>
      <c r="J29" s="34" t="s">
        <v>16</v>
      </c>
      <c r="K29" s="34" t="s">
        <v>401</v>
      </c>
    </row>
    <row r="30" spans="1:11" ht="63.75" customHeight="1" x14ac:dyDescent="0.2">
      <c r="A30" s="42">
        <f>A29+1</f>
        <v>25</v>
      </c>
      <c r="B30" s="5">
        <v>1</v>
      </c>
      <c r="C30" s="4" t="s">
        <v>24</v>
      </c>
      <c r="D30" s="6" t="s">
        <v>25</v>
      </c>
      <c r="E30" s="6" t="s">
        <v>26</v>
      </c>
      <c r="F30" s="69" t="s">
        <v>80</v>
      </c>
      <c r="G30" s="78">
        <v>5398980.79</v>
      </c>
      <c r="H30" s="34" t="s">
        <v>14</v>
      </c>
      <c r="I30" s="6" t="s">
        <v>27</v>
      </c>
      <c r="J30" s="4" t="s">
        <v>28</v>
      </c>
      <c r="K30" s="4" t="s">
        <v>77</v>
      </c>
    </row>
    <row r="31" spans="1:11" ht="63.75" customHeight="1" x14ac:dyDescent="0.2">
      <c r="A31" s="42">
        <f t="shared" ref="A31:A94" si="0">A30+1</f>
        <v>26</v>
      </c>
      <c r="B31" s="5">
        <v>1</v>
      </c>
      <c r="C31" s="4" t="s">
        <v>24</v>
      </c>
      <c r="D31" s="6" t="s">
        <v>29</v>
      </c>
      <c r="E31" s="6" t="s">
        <v>30</v>
      </c>
      <c r="F31" s="69" t="s">
        <v>80</v>
      </c>
      <c r="G31" s="72">
        <v>1323711.1399999999</v>
      </c>
      <c r="H31" s="6" t="s">
        <v>78</v>
      </c>
      <c r="I31" s="6" t="s">
        <v>27</v>
      </c>
      <c r="J31" s="4" t="s">
        <v>28</v>
      </c>
      <c r="K31" s="4" t="s">
        <v>79</v>
      </c>
    </row>
    <row r="32" spans="1:11" ht="77.25" customHeight="1" x14ac:dyDescent="0.2">
      <c r="A32" s="36">
        <f t="shared" si="0"/>
        <v>27</v>
      </c>
      <c r="B32" s="33">
        <v>1</v>
      </c>
      <c r="C32" s="34" t="s">
        <v>98</v>
      </c>
      <c r="D32" s="34" t="s">
        <v>99</v>
      </c>
      <c r="E32" s="34" t="s">
        <v>100</v>
      </c>
      <c r="F32" s="60" t="s">
        <v>80</v>
      </c>
      <c r="G32" s="67">
        <v>790123.5</v>
      </c>
      <c r="H32" s="34" t="s">
        <v>14</v>
      </c>
      <c r="I32" s="34" t="s">
        <v>27</v>
      </c>
      <c r="J32" s="34" t="s">
        <v>16</v>
      </c>
      <c r="K32" s="34" t="s">
        <v>389</v>
      </c>
    </row>
    <row r="33" spans="1:11" ht="87.75" customHeight="1" x14ac:dyDescent="0.2">
      <c r="A33" s="36">
        <f t="shared" si="0"/>
        <v>28</v>
      </c>
      <c r="B33" s="37">
        <v>4</v>
      </c>
      <c r="C33" s="34" t="s">
        <v>55</v>
      </c>
      <c r="D33" s="35" t="s">
        <v>56</v>
      </c>
      <c r="E33" s="35" t="s">
        <v>57</v>
      </c>
      <c r="F33" s="60" t="s">
        <v>138</v>
      </c>
      <c r="G33" s="67">
        <v>783848.41</v>
      </c>
      <c r="H33" s="34" t="s">
        <v>14</v>
      </c>
      <c r="I33" s="35" t="s">
        <v>27</v>
      </c>
      <c r="J33" s="34" t="s">
        <v>16</v>
      </c>
      <c r="K33" s="39" t="s">
        <v>69</v>
      </c>
    </row>
    <row r="34" spans="1:11" ht="81" customHeight="1" thickBot="1" x14ac:dyDescent="0.25">
      <c r="A34" s="36">
        <f t="shared" si="0"/>
        <v>29</v>
      </c>
      <c r="B34" s="33" t="s">
        <v>362</v>
      </c>
      <c r="C34" s="34" t="s">
        <v>62</v>
      </c>
      <c r="D34" s="44" t="s">
        <v>342</v>
      </c>
      <c r="E34" s="44" t="s">
        <v>342</v>
      </c>
      <c r="F34" s="60" t="s">
        <v>138</v>
      </c>
      <c r="G34" s="67">
        <v>20000</v>
      </c>
      <c r="H34" s="34" t="s">
        <v>17</v>
      </c>
      <c r="I34" s="35" t="s">
        <v>20</v>
      </c>
      <c r="J34" s="34" t="s">
        <v>16</v>
      </c>
      <c r="K34" s="34"/>
    </row>
    <row r="35" spans="1:11" ht="147.75" customHeight="1" x14ac:dyDescent="0.2">
      <c r="A35" s="36">
        <f t="shared" si="0"/>
        <v>30</v>
      </c>
      <c r="B35" s="33" t="s">
        <v>116</v>
      </c>
      <c r="C35" s="34" t="s">
        <v>62</v>
      </c>
      <c r="D35" s="35" t="s">
        <v>63</v>
      </c>
      <c r="E35" s="35" t="s">
        <v>64</v>
      </c>
      <c r="F35" s="60" t="s">
        <v>138</v>
      </c>
      <c r="G35" s="68">
        <v>329672</v>
      </c>
      <c r="H35" s="34" t="s">
        <v>14</v>
      </c>
      <c r="I35" s="35" t="s">
        <v>27</v>
      </c>
      <c r="J35" s="34" t="s">
        <v>21</v>
      </c>
      <c r="K35" s="38" t="s">
        <v>74</v>
      </c>
    </row>
    <row r="36" spans="1:11" ht="84" customHeight="1" x14ac:dyDescent="0.2">
      <c r="A36" s="42">
        <f t="shared" si="0"/>
        <v>31</v>
      </c>
      <c r="B36" s="14">
        <v>3</v>
      </c>
      <c r="C36" s="4" t="s">
        <v>76</v>
      </c>
      <c r="D36" s="4" t="s">
        <v>75</v>
      </c>
      <c r="E36" s="43" t="s">
        <v>280</v>
      </c>
      <c r="F36" s="69" t="s">
        <v>138</v>
      </c>
      <c r="G36" s="70">
        <v>20000</v>
      </c>
      <c r="H36" s="45" t="s">
        <v>14</v>
      </c>
      <c r="I36" s="45" t="s">
        <v>27</v>
      </c>
      <c r="J36" s="4" t="s">
        <v>23</v>
      </c>
      <c r="K36" s="43" t="s">
        <v>391</v>
      </c>
    </row>
    <row r="37" spans="1:11" ht="63.75" customHeight="1" x14ac:dyDescent="0.2">
      <c r="A37" s="42">
        <f t="shared" si="0"/>
        <v>32</v>
      </c>
      <c r="B37" s="37">
        <v>1</v>
      </c>
      <c r="C37" s="34" t="s">
        <v>276</v>
      </c>
      <c r="D37" s="34" t="s">
        <v>277</v>
      </c>
      <c r="E37" s="34" t="s">
        <v>278</v>
      </c>
      <c r="F37" s="60" t="s">
        <v>138</v>
      </c>
      <c r="G37" s="61">
        <v>27352.66</v>
      </c>
      <c r="H37" s="34" t="s">
        <v>14</v>
      </c>
      <c r="I37" s="34" t="s">
        <v>103</v>
      </c>
      <c r="J37" s="34" t="s">
        <v>22</v>
      </c>
      <c r="K37" s="40" t="s">
        <v>369</v>
      </c>
    </row>
    <row r="38" spans="1:11" ht="93.75" customHeight="1" x14ac:dyDescent="0.2">
      <c r="A38" s="36">
        <f t="shared" si="0"/>
        <v>33</v>
      </c>
      <c r="B38" s="33">
        <v>3</v>
      </c>
      <c r="C38" s="34" t="s">
        <v>76</v>
      </c>
      <c r="D38" s="35" t="s">
        <v>343</v>
      </c>
      <c r="E38" s="35" t="s">
        <v>344</v>
      </c>
      <c r="F38" s="60" t="s">
        <v>138</v>
      </c>
      <c r="G38" s="71">
        <v>20000</v>
      </c>
      <c r="H38" s="34" t="s">
        <v>14</v>
      </c>
      <c r="I38" s="35" t="s">
        <v>287</v>
      </c>
      <c r="J38" s="34" t="s">
        <v>345</v>
      </c>
      <c r="K38" s="34" t="s">
        <v>370</v>
      </c>
    </row>
    <row r="39" spans="1:11" ht="82.5" customHeight="1" x14ac:dyDescent="0.2">
      <c r="A39" s="36">
        <f t="shared" si="0"/>
        <v>34</v>
      </c>
      <c r="B39" s="33">
        <v>3</v>
      </c>
      <c r="C39" s="34" t="s">
        <v>76</v>
      </c>
      <c r="D39" s="35" t="s">
        <v>343</v>
      </c>
      <c r="E39" s="35" t="s">
        <v>346</v>
      </c>
      <c r="F39" s="60" t="s">
        <v>138</v>
      </c>
      <c r="G39" s="71">
        <v>20000</v>
      </c>
      <c r="H39" s="34" t="s">
        <v>14</v>
      </c>
      <c r="I39" s="35" t="s">
        <v>287</v>
      </c>
      <c r="J39" s="34" t="s">
        <v>347</v>
      </c>
      <c r="K39" s="34" t="s">
        <v>371</v>
      </c>
    </row>
    <row r="40" spans="1:11" ht="62.25" customHeight="1" x14ac:dyDescent="0.2">
      <c r="A40" s="36">
        <f t="shared" si="0"/>
        <v>35</v>
      </c>
      <c r="B40" s="33">
        <v>3</v>
      </c>
      <c r="C40" s="34" t="s">
        <v>76</v>
      </c>
      <c r="D40" s="35" t="s">
        <v>348</v>
      </c>
      <c r="E40" s="35" t="s">
        <v>349</v>
      </c>
      <c r="F40" s="60" t="s">
        <v>138</v>
      </c>
      <c r="G40" s="71">
        <v>20000</v>
      </c>
      <c r="H40" s="34" t="s">
        <v>14</v>
      </c>
      <c r="I40" s="35" t="s">
        <v>287</v>
      </c>
      <c r="J40" s="34" t="s">
        <v>31</v>
      </c>
      <c r="K40" s="34" t="s">
        <v>372</v>
      </c>
    </row>
    <row r="41" spans="1:11" ht="86.25" customHeight="1" x14ac:dyDescent="0.2">
      <c r="A41" s="36">
        <f t="shared" si="0"/>
        <v>36</v>
      </c>
      <c r="B41" s="33">
        <v>3</v>
      </c>
      <c r="C41" s="34" t="s">
        <v>350</v>
      </c>
      <c r="D41" s="35" t="s">
        <v>351</v>
      </c>
      <c r="E41" s="35" t="s">
        <v>352</v>
      </c>
      <c r="F41" s="60" t="s">
        <v>138</v>
      </c>
      <c r="G41" s="71">
        <v>20000</v>
      </c>
      <c r="H41" s="34" t="s">
        <v>14</v>
      </c>
      <c r="I41" s="35" t="s">
        <v>287</v>
      </c>
      <c r="J41" s="34" t="s">
        <v>292</v>
      </c>
      <c r="K41" s="34" t="s">
        <v>373</v>
      </c>
    </row>
    <row r="42" spans="1:11" ht="63.75" customHeight="1" x14ac:dyDescent="0.2">
      <c r="A42" s="36">
        <f t="shared" si="0"/>
        <v>37</v>
      </c>
      <c r="B42" s="33">
        <v>3</v>
      </c>
      <c r="C42" s="34" t="s">
        <v>76</v>
      </c>
      <c r="D42" s="35" t="s">
        <v>353</v>
      </c>
      <c r="E42" s="35" t="s">
        <v>354</v>
      </c>
      <c r="F42" s="60" t="s">
        <v>80</v>
      </c>
      <c r="G42" s="72">
        <v>10000</v>
      </c>
      <c r="H42" s="34" t="s">
        <v>14</v>
      </c>
      <c r="I42" s="35" t="s">
        <v>287</v>
      </c>
      <c r="J42" s="34" t="s">
        <v>22</v>
      </c>
      <c r="K42" s="34" t="s">
        <v>397</v>
      </c>
    </row>
    <row r="43" spans="1:11" ht="57" customHeight="1" x14ac:dyDescent="0.2">
      <c r="A43" s="36">
        <f t="shared" si="0"/>
        <v>38</v>
      </c>
      <c r="B43" s="33">
        <v>1</v>
      </c>
      <c r="C43" s="34" t="s">
        <v>72</v>
      </c>
      <c r="D43" s="35" t="s">
        <v>355</v>
      </c>
      <c r="E43" s="35" t="s">
        <v>356</v>
      </c>
      <c r="F43" s="60" t="s">
        <v>138</v>
      </c>
      <c r="G43" s="71">
        <v>626429.1</v>
      </c>
      <c r="H43" s="34" t="s">
        <v>14</v>
      </c>
      <c r="I43" s="35" t="s">
        <v>27</v>
      </c>
      <c r="J43" s="34" t="s">
        <v>357</v>
      </c>
      <c r="K43" s="34" t="s">
        <v>374</v>
      </c>
    </row>
    <row r="44" spans="1:11" ht="51" customHeight="1" x14ac:dyDescent="0.2">
      <c r="A44" s="36">
        <f t="shared" si="0"/>
        <v>39</v>
      </c>
      <c r="B44" s="33">
        <v>1</v>
      </c>
      <c r="C44" s="34" t="s">
        <v>72</v>
      </c>
      <c r="D44" s="35" t="s">
        <v>358</v>
      </c>
      <c r="E44" s="35" t="s">
        <v>359</v>
      </c>
      <c r="F44" s="60" t="s">
        <v>138</v>
      </c>
      <c r="G44" s="71">
        <v>15503</v>
      </c>
      <c r="H44" s="34" t="s">
        <v>14</v>
      </c>
      <c r="I44" s="35" t="s">
        <v>101</v>
      </c>
      <c r="J44" s="34" t="s">
        <v>102</v>
      </c>
      <c r="K44" s="34" t="s">
        <v>365</v>
      </c>
    </row>
    <row r="45" spans="1:11" ht="54" customHeight="1" x14ac:dyDescent="0.2">
      <c r="A45" s="36">
        <f t="shared" si="0"/>
        <v>40</v>
      </c>
      <c r="B45" s="33">
        <v>1</v>
      </c>
      <c r="C45" s="34" t="s">
        <v>72</v>
      </c>
      <c r="D45" s="35" t="s">
        <v>360</v>
      </c>
      <c r="E45" s="35" t="s">
        <v>377</v>
      </c>
      <c r="F45" s="60" t="s">
        <v>138</v>
      </c>
      <c r="G45" s="71">
        <v>328306.03000000003</v>
      </c>
      <c r="H45" s="34" t="s">
        <v>14</v>
      </c>
      <c r="I45" s="35" t="s">
        <v>66</v>
      </c>
      <c r="J45" s="34" t="s">
        <v>21</v>
      </c>
      <c r="K45" s="34" t="s">
        <v>366</v>
      </c>
    </row>
    <row r="46" spans="1:11" ht="54" customHeight="1" x14ac:dyDescent="0.2">
      <c r="A46" s="36">
        <f t="shared" si="0"/>
        <v>41</v>
      </c>
      <c r="B46" s="33">
        <v>1</v>
      </c>
      <c r="C46" s="34" t="s">
        <v>72</v>
      </c>
      <c r="D46" s="35" t="s">
        <v>376</v>
      </c>
      <c r="E46" s="35" t="s">
        <v>378</v>
      </c>
      <c r="F46" s="60" t="s">
        <v>138</v>
      </c>
      <c r="G46" s="71">
        <v>50000</v>
      </c>
      <c r="H46" s="35" t="s">
        <v>17</v>
      </c>
      <c r="I46" s="35" t="s">
        <v>65</v>
      </c>
      <c r="J46" s="34" t="s">
        <v>111</v>
      </c>
      <c r="K46" s="34"/>
    </row>
    <row r="47" spans="1:11" ht="74.25" customHeight="1" x14ac:dyDescent="0.2">
      <c r="A47" s="36">
        <f t="shared" si="0"/>
        <v>42</v>
      </c>
      <c r="B47" s="33">
        <v>1</v>
      </c>
      <c r="C47" s="34" t="s">
        <v>72</v>
      </c>
      <c r="D47" s="35" t="s">
        <v>293</v>
      </c>
      <c r="E47" s="35" t="s">
        <v>361</v>
      </c>
      <c r="F47" s="60" t="s">
        <v>138</v>
      </c>
      <c r="G47" s="71">
        <v>20000</v>
      </c>
      <c r="H47" s="34" t="s">
        <v>14</v>
      </c>
      <c r="I47" s="35" t="s">
        <v>166</v>
      </c>
      <c r="J47" s="34" t="s">
        <v>165</v>
      </c>
      <c r="K47" s="34" t="s">
        <v>367</v>
      </c>
    </row>
    <row r="48" spans="1:11" ht="76.5" customHeight="1" x14ac:dyDescent="0.2">
      <c r="A48" s="36">
        <f t="shared" si="0"/>
        <v>43</v>
      </c>
      <c r="B48" s="41" t="s">
        <v>362</v>
      </c>
      <c r="C48" s="34" t="s">
        <v>363</v>
      </c>
      <c r="D48" s="35" t="s">
        <v>375</v>
      </c>
      <c r="E48" s="35" t="s">
        <v>364</v>
      </c>
      <c r="F48" s="60" t="s">
        <v>138</v>
      </c>
      <c r="G48" s="71">
        <v>20000</v>
      </c>
      <c r="H48" s="34" t="s">
        <v>14</v>
      </c>
      <c r="I48" s="35" t="s">
        <v>166</v>
      </c>
      <c r="J48" s="34" t="s">
        <v>165</v>
      </c>
      <c r="K48" s="34" t="s">
        <v>368</v>
      </c>
    </row>
    <row r="49" spans="1:11" ht="63.75" customHeight="1" x14ac:dyDescent="0.2">
      <c r="A49" s="36">
        <f t="shared" si="0"/>
        <v>44</v>
      </c>
      <c r="B49" s="41" t="s">
        <v>362</v>
      </c>
      <c r="C49" s="34" t="s">
        <v>363</v>
      </c>
      <c r="D49" s="35" t="s">
        <v>379</v>
      </c>
      <c r="E49" s="29" t="s">
        <v>380</v>
      </c>
      <c r="F49" s="73" t="s">
        <v>279</v>
      </c>
      <c r="G49" s="74">
        <v>20000</v>
      </c>
      <c r="H49" s="29" t="s">
        <v>17</v>
      </c>
      <c r="I49" s="29" t="s">
        <v>123</v>
      </c>
      <c r="J49" s="29" t="s">
        <v>292</v>
      </c>
      <c r="K49" s="28"/>
    </row>
    <row r="50" spans="1:11" ht="63.75" customHeight="1" x14ac:dyDescent="0.2">
      <c r="A50" s="36">
        <f t="shared" si="0"/>
        <v>45</v>
      </c>
      <c r="B50" s="41" t="s">
        <v>362</v>
      </c>
      <c r="C50" s="34" t="s">
        <v>363</v>
      </c>
      <c r="D50" s="35" t="s">
        <v>379</v>
      </c>
      <c r="E50" s="29" t="s">
        <v>381</v>
      </c>
      <c r="F50" s="73" t="s">
        <v>156</v>
      </c>
      <c r="G50" s="74">
        <v>2500</v>
      </c>
      <c r="H50" s="29" t="s">
        <v>17</v>
      </c>
      <c r="I50" s="29" t="s">
        <v>123</v>
      </c>
      <c r="J50" s="29" t="s">
        <v>292</v>
      </c>
      <c r="K50" s="3"/>
    </row>
    <row r="51" spans="1:11" ht="84.75" customHeight="1" x14ac:dyDescent="0.2">
      <c r="A51" s="36">
        <f t="shared" si="0"/>
        <v>46</v>
      </c>
      <c r="B51" s="41" t="s">
        <v>388</v>
      </c>
      <c r="C51" s="34" t="s">
        <v>129</v>
      </c>
      <c r="D51" s="35" t="s">
        <v>382</v>
      </c>
      <c r="E51" s="29" t="s">
        <v>384</v>
      </c>
      <c r="F51" s="73" t="s">
        <v>279</v>
      </c>
      <c r="G51" s="74">
        <v>12000</v>
      </c>
      <c r="H51" s="29" t="s">
        <v>17</v>
      </c>
      <c r="I51" s="29" t="s">
        <v>383</v>
      </c>
      <c r="J51" s="29" t="s">
        <v>292</v>
      </c>
      <c r="K51" s="3"/>
    </row>
    <row r="52" spans="1:11" ht="77.25" customHeight="1" x14ac:dyDescent="0.2">
      <c r="A52" s="36">
        <f t="shared" si="0"/>
        <v>47</v>
      </c>
      <c r="B52" s="41" t="s">
        <v>388</v>
      </c>
      <c r="C52" s="34" t="s">
        <v>129</v>
      </c>
      <c r="D52" s="35" t="s">
        <v>382</v>
      </c>
      <c r="E52" s="29" t="s">
        <v>387</v>
      </c>
      <c r="F52" s="73" t="s">
        <v>398</v>
      </c>
      <c r="G52" s="74">
        <v>50000</v>
      </c>
      <c r="H52" s="29" t="s">
        <v>17</v>
      </c>
      <c r="I52" s="29" t="s">
        <v>383</v>
      </c>
      <c r="J52" s="29" t="s">
        <v>292</v>
      </c>
      <c r="K52" s="3"/>
    </row>
    <row r="53" spans="1:11" ht="75.75" customHeight="1" x14ac:dyDescent="0.2">
      <c r="A53" s="36">
        <f t="shared" si="0"/>
        <v>48</v>
      </c>
      <c r="B53" s="41" t="s">
        <v>388</v>
      </c>
      <c r="C53" s="34" t="s">
        <v>129</v>
      </c>
      <c r="D53" s="35" t="s">
        <v>382</v>
      </c>
      <c r="E53" s="29" t="s">
        <v>385</v>
      </c>
      <c r="F53" s="73" t="s">
        <v>398</v>
      </c>
      <c r="G53" s="74">
        <v>8000</v>
      </c>
      <c r="H53" s="6" t="s">
        <v>42</v>
      </c>
      <c r="I53" s="29" t="s">
        <v>383</v>
      </c>
      <c r="J53" s="29" t="s">
        <v>292</v>
      </c>
      <c r="K53" s="3"/>
    </row>
    <row r="54" spans="1:11" ht="77.25" customHeight="1" x14ac:dyDescent="0.2">
      <c r="A54" s="49">
        <f t="shared" si="0"/>
        <v>49</v>
      </c>
      <c r="B54" s="50" t="s">
        <v>388</v>
      </c>
      <c r="C54" s="29" t="s">
        <v>129</v>
      </c>
      <c r="D54" s="51" t="s">
        <v>382</v>
      </c>
      <c r="E54" s="29" t="s">
        <v>386</v>
      </c>
      <c r="F54" s="73" t="s">
        <v>398</v>
      </c>
      <c r="G54" s="74">
        <v>10000</v>
      </c>
      <c r="H54" s="6" t="s">
        <v>42</v>
      </c>
      <c r="I54" s="29" t="s">
        <v>383</v>
      </c>
      <c r="J54" s="29" t="s">
        <v>292</v>
      </c>
      <c r="K54" s="3"/>
    </row>
    <row r="55" spans="1:11" ht="77.25" customHeight="1" x14ac:dyDescent="0.2">
      <c r="A55" s="49">
        <f t="shared" si="0"/>
        <v>50</v>
      </c>
      <c r="B55" s="95">
        <v>1</v>
      </c>
      <c r="C55" s="6" t="s">
        <v>392</v>
      </c>
      <c r="D55" s="6" t="s">
        <v>67</v>
      </c>
      <c r="E55" s="6" t="s">
        <v>393</v>
      </c>
      <c r="F55" s="69" t="s">
        <v>156</v>
      </c>
      <c r="G55" s="72">
        <v>38000</v>
      </c>
      <c r="H55" s="6" t="s">
        <v>17</v>
      </c>
      <c r="I55" s="6" t="s">
        <v>66</v>
      </c>
      <c r="J55" s="6" t="s">
        <v>399</v>
      </c>
      <c r="K55" s="52"/>
    </row>
    <row r="56" spans="1:11" ht="37.5" customHeight="1" x14ac:dyDescent="0.2">
      <c r="A56" s="49">
        <f t="shared" si="0"/>
        <v>51</v>
      </c>
      <c r="B56" s="46">
        <v>1</v>
      </c>
      <c r="C56" s="47" t="s">
        <v>11</v>
      </c>
      <c r="D56" s="47" t="s">
        <v>118</v>
      </c>
      <c r="E56" s="48" t="s">
        <v>120</v>
      </c>
      <c r="F56" s="75" t="s">
        <v>156</v>
      </c>
      <c r="G56" s="76">
        <v>56673.62</v>
      </c>
      <c r="H56" s="47" t="s">
        <v>17</v>
      </c>
      <c r="I56" s="47" t="s">
        <v>119</v>
      </c>
      <c r="J56" s="47" t="s">
        <v>23</v>
      </c>
      <c r="K56" s="47"/>
    </row>
    <row r="57" spans="1:11" ht="38.25" customHeight="1" x14ac:dyDescent="0.2">
      <c r="A57" s="49">
        <f t="shared" si="0"/>
        <v>52</v>
      </c>
      <c r="B57" s="5">
        <v>1</v>
      </c>
      <c r="C57" s="4" t="s">
        <v>11</v>
      </c>
      <c r="D57" s="4" t="s">
        <v>121</v>
      </c>
      <c r="E57" s="43" t="s">
        <v>286</v>
      </c>
      <c r="F57" s="69" t="s">
        <v>279</v>
      </c>
      <c r="G57" s="77">
        <v>30000</v>
      </c>
      <c r="H57" s="4" t="s">
        <v>17</v>
      </c>
      <c r="I57" s="4" t="s">
        <v>122</v>
      </c>
      <c r="J57" s="4" t="s">
        <v>22</v>
      </c>
      <c r="K57" s="4"/>
    </row>
    <row r="58" spans="1:11" ht="41.25" customHeight="1" x14ac:dyDescent="0.2">
      <c r="A58" s="49">
        <f t="shared" si="0"/>
        <v>53</v>
      </c>
      <c r="B58" s="5">
        <v>1</v>
      </c>
      <c r="C58" s="4" t="s">
        <v>11</v>
      </c>
      <c r="D58" s="4" t="s">
        <v>124</v>
      </c>
      <c r="E58" s="4" t="s">
        <v>125</v>
      </c>
      <c r="F58" s="69" t="s">
        <v>156</v>
      </c>
      <c r="G58" s="77">
        <v>20000</v>
      </c>
      <c r="H58" s="4" t="s">
        <v>17</v>
      </c>
      <c r="I58" s="4" t="s">
        <v>123</v>
      </c>
      <c r="J58" s="4" t="s">
        <v>16</v>
      </c>
      <c r="K58" s="4"/>
    </row>
    <row r="59" spans="1:11" ht="50.25" customHeight="1" x14ac:dyDescent="0.2">
      <c r="A59" s="49">
        <f t="shared" si="0"/>
        <v>54</v>
      </c>
      <c r="B59" s="5">
        <v>1</v>
      </c>
      <c r="C59" s="4" t="s">
        <v>11</v>
      </c>
      <c r="D59" s="4" t="s">
        <v>126</v>
      </c>
      <c r="E59" s="4" t="s">
        <v>128</v>
      </c>
      <c r="F59" s="69" t="s">
        <v>156</v>
      </c>
      <c r="G59" s="77">
        <v>19899.21</v>
      </c>
      <c r="H59" s="4" t="s">
        <v>17</v>
      </c>
      <c r="I59" s="4" t="s">
        <v>127</v>
      </c>
      <c r="J59" s="4" t="s">
        <v>16</v>
      </c>
      <c r="K59" s="4"/>
    </row>
    <row r="60" spans="1:11" ht="92.25" customHeight="1" x14ac:dyDescent="0.2">
      <c r="A60" s="49">
        <f t="shared" si="0"/>
        <v>55</v>
      </c>
      <c r="B60" s="5">
        <v>1</v>
      </c>
      <c r="C60" s="4" t="s">
        <v>72</v>
      </c>
      <c r="D60" s="6" t="s">
        <v>137</v>
      </c>
      <c r="E60" s="6" t="s">
        <v>136</v>
      </c>
      <c r="F60" s="69" t="s">
        <v>279</v>
      </c>
      <c r="G60" s="77">
        <v>14000</v>
      </c>
      <c r="H60" s="6" t="s">
        <v>17</v>
      </c>
      <c r="I60" s="4" t="s">
        <v>287</v>
      </c>
      <c r="J60" s="4" t="s">
        <v>16</v>
      </c>
      <c r="K60" s="22"/>
    </row>
    <row r="61" spans="1:11" ht="49.5" customHeight="1" x14ac:dyDescent="0.2">
      <c r="A61" s="49">
        <f t="shared" si="0"/>
        <v>56</v>
      </c>
      <c r="B61" s="5">
        <v>1</v>
      </c>
      <c r="C61" s="4" t="s">
        <v>72</v>
      </c>
      <c r="D61" s="56" t="s">
        <v>33</v>
      </c>
      <c r="E61" s="6" t="s">
        <v>35</v>
      </c>
      <c r="F61" s="69" t="s">
        <v>279</v>
      </c>
      <c r="G61" s="77">
        <v>10000</v>
      </c>
      <c r="H61" s="43" t="s">
        <v>17</v>
      </c>
      <c r="I61" s="6" t="s">
        <v>34</v>
      </c>
      <c r="J61" s="4" t="s">
        <v>31</v>
      </c>
      <c r="K61" s="7"/>
    </row>
    <row r="62" spans="1:11" ht="50.25" customHeight="1" x14ac:dyDescent="0.2">
      <c r="A62" s="49">
        <f t="shared" si="0"/>
        <v>57</v>
      </c>
      <c r="B62" s="28">
        <v>1</v>
      </c>
      <c r="C62" s="29" t="s">
        <v>72</v>
      </c>
      <c r="D62" s="93" t="s">
        <v>420</v>
      </c>
      <c r="E62" s="29" t="s">
        <v>37</v>
      </c>
      <c r="F62" s="73" t="s">
        <v>80</v>
      </c>
      <c r="G62" s="94">
        <v>175619.61</v>
      </c>
      <c r="H62" s="29" t="s">
        <v>17</v>
      </c>
      <c r="I62" s="30" t="s">
        <v>19</v>
      </c>
      <c r="J62" s="29" t="s">
        <v>18</v>
      </c>
      <c r="K62" s="18"/>
    </row>
    <row r="63" spans="1:11" ht="48" customHeight="1" x14ac:dyDescent="0.2">
      <c r="A63" s="49">
        <f t="shared" si="0"/>
        <v>58</v>
      </c>
      <c r="B63" s="5">
        <v>1</v>
      </c>
      <c r="C63" s="4" t="s">
        <v>72</v>
      </c>
      <c r="D63" s="4" t="s">
        <v>112</v>
      </c>
      <c r="E63" s="4" t="s">
        <v>104</v>
      </c>
      <c r="F63" s="69" t="s">
        <v>156</v>
      </c>
      <c r="G63" s="78">
        <v>10000</v>
      </c>
      <c r="H63" s="4" t="s">
        <v>17</v>
      </c>
      <c r="I63" s="4" t="s">
        <v>101</v>
      </c>
      <c r="J63" s="4" t="s">
        <v>102</v>
      </c>
      <c r="K63" s="53"/>
    </row>
    <row r="64" spans="1:11" ht="48.75" customHeight="1" x14ac:dyDescent="0.2">
      <c r="A64" s="49">
        <f t="shared" si="0"/>
        <v>59</v>
      </c>
      <c r="B64" s="5">
        <v>1</v>
      </c>
      <c r="C64" s="4" t="s">
        <v>72</v>
      </c>
      <c r="D64" s="4" t="s">
        <v>113</v>
      </c>
      <c r="E64" s="4" t="s">
        <v>403</v>
      </c>
      <c r="F64" s="69" t="s">
        <v>279</v>
      </c>
      <c r="G64" s="78">
        <v>13902.5</v>
      </c>
      <c r="H64" s="4" t="s">
        <v>17</v>
      </c>
      <c r="I64" s="4" t="s">
        <v>103</v>
      </c>
      <c r="J64" s="4" t="s">
        <v>22</v>
      </c>
      <c r="K64" s="22"/>
    </row>
    <row r="65" spans="1:11" ht="48.75" customHeight="1" x14ac:dyDescent="0.2">
      <c r="A65" s="49">
        <f t="shared" si="0"/>
        <v>60</v>
      </c>
      <c r="B65" s="5">
        <v>1</v>
      </c>
      <c r="C65" s="4" t="s">
        <v>72</v>
      </c>
      <c r="D65" s="4" t="s">
        <v>114</v>
      </c>
      <c r="E65" s="4" t="s">
        <v>115</v>
      </c>
      <c r="F65" s="69" t="s">
        <v>156</v>
      </c>
      <c r="G65" s="78">
        <v>39950</v>
      </c>
      <c r="H65" s="4" t="s">
        <v>17</v>
      </c>
      <c r="I65" s="4" t="s">
        <v>32</v>
      </c>
      <c r="J65" s="4" t="s">
        <v>23</v>
      </c>
      <c r="K65" s="23"/>
    </row>
    <row r="66" spans="1:11" ht="51" customHeight="1" x14ac:dyDescent="0.2">
      <c r="A66" s="49">
        <f t="shared" si="0"/>
        <v>61</v>
      </c>
      <c r="B66" s="5">
        <v>1</v>
      </c>
      <c r="C66" s="4" t="s">
        <v>72</v>
      </c>
      <c r="D66" s="4" t="s">
        <v>109</v>
      </c>
      <c r="E66" s="4" t="s">
        <v>110</v>
      </c>
      <c r="F66" s="69" t="s">
        <v>156</v>
      </c>
      <c r="G66" s="78">
        <v>17231.689999999999</v>
      </c>
      <c r="H66" s="4" t="s">
        <v>17</v>
      </c>
      <c r="I66" s="4" t="s">
        <v>20</v>
      </c>
      <c r="J66" s="4" t="s">
        <v>16</v>
      </c>
      <c r="K66" s="22"/>
    </row>
    <row r="67" spans="1:11" ht="63.75" customHeight="1" x14ac:dyDescent="0.2">
      <c r="A67" s="49">
        <f t="shared" si="0"/>
        <v>62</v>
      </c>
      <c r="B67" s="5" t="s">
        <v>106</v>
      </c>
      <c r="C67" s="4" t="s">
        <v>105</v>
      </c>
      <c r="D67" s="4" t="s">
        <v>107</v>
      </c>
      <c r="E67" s="4" t="s">
        <v>108</v>
      </c>
      <c r="F67" s="69" t="s">
        <v>156</v>
      </c>
      <c r="G67" s="78">
        <v>10000</v>
      </c>
      <c r="H67" s="4" t="s">
        <v>17</v>
      </c>
      <c r="I67" s="4" t="s">
        <v>32</v>
      </c>
      <c r="J67" s="4" t="s">
        <v>23</v>
      </c>
      <c r="K67" s="22"/>
    </row>
    <row r="68" spans="1:11" ht="75" customHeight="1" x14ac:dyDescent="0.2">
      <c r="A68" s="49">
        <f t="shared" si="0"/>
        <v>63</v>
      </c>
      <c r="B68" s="14">
        <v>2</v>
      </c>
      <c r="C68" s="4" t="s">
        <v>39</v>
      </c>
      <c r="D68" s="6" t="s">
        <v>40</v>
      </c>
      <c r="E68" s="6" t="s">
        <v>41</v>
      </c>
      <c r="F68" s="69" t="s">
        <v>398</v>
      </c>
      <c r="G68" s="77">
        <v>90000</v>
      </c>
      <c r="H68" s="6" t="s">
        <v>42</v>
      </c>
      <c r="I68" s="6" t="s">
        <v>83</v>
      </c>
      <c r="J68" s="4" t="s">
        <v>16</v>
      </c>
      <c r="K68" s="6" t="s">
        <v>43</v>
      </c>
    </row>
    <row r="69" spans="1:11" ht="41.25" customHeight="1" x14ac:dyDescent="0.2">
      <c r="A69" s="49">
        <f t="shared" si="0"/>
        <v>64</v>
      </c>
      <c r="B69" s="14">
        <v>2</v>
      </c>
      <c r="C69" s="4" t="s">
        <v>44</v>
      </c>
      <c r="D69" s="6" t="s">
        <v>130</v>
      </c>
      <c r="E69" s="6" t="s">
        <v>45</v>
      </c>
      <c r="F69" s="69" t="s">
        <v>279</v>
      </c>
      <c r="G69" s="77">
        <v>30000</v>
      </c>
      <c r="H69" s="34" t="s">
        <v>14</v>
      </c>
      <c r="I69" s="6" t="s">
        <v>38</v>
      </c>
      <c r="J69" s="4" t="s">
        <v>16</v>
      </c>
      <c r="K69" s="6"/>
    </row>
    <row r="70" spans="1:11" ht="92.25" customHeight="1" x14ac:dyDescent="0.2">
      <c r="A70" s="49">
        <f t="shared" si="0"/>
        <v>65</v>
      </c>
      <c r="B70" s="14" t="s">
        <v>116</v>
      </c>
      <c r="C70" s="4" t="s">
        <v>117</v>
      </c>
      <c r="D70" s="6" t="s">
        <v>133</v>
      </c>
      <c r="E70" s="6" t="s">
        <v>390</v>
      </c>
      <c r="F70" s="69" t="s">
        <v>80</v>
      </c>
      <c r="G70" s="77">
        <v>150000</v>
      </c>
      <c r="H70" s="6" t="s">
        <v>17</v>
      </c>
      <c r="I70" s="6" t="s">
        <v>134</v>
      </c>
      <c r="J70" s="4" t="s">
        <v>16</v>
      </c>
      <c r="K70" s="23"/>
    </row>
    <row r="71" spans="1:11" ht="65.25" customHeight="1" x14ac:dyDescent="0.2">
      <c r="A71" s="49">
        <f t="shared" si="0"/>
        <v>66</v>
      </c>
      <c r="B71" s="5">
        <v>3</v>
      </c>
      <c r="C71" s="4" t="s">
        <v>46</v>
      </c>
      <c r="D71" s="6" t="s">
        <v>47</v>
      </c>
      <c r="E71" s="6" t="s">
        <v>68</v>
      </c>
      <c r="F71" s="69" t="s">
        <v>279</v>
      </c>
      <c r="G71" s="72">
        <v>9000</v>
      </c>
      <c r="H71" s="6" t="s">
        <v>17</v>
      </c>
      <c r="I71" s="6" t="s">
        <v>48</v>
      </c>
      <c r="J71" s="4" t="s">
        <v>16</v>
      </c>
      <c r="K71" s="4"/>
    </row>
    <row r="72" spans="1:11" ht="49.5" customHeight="1" x14ac:dyDescent="0.2">
      <c r="A72" s="49">
        <f t="shared" si="0"/>
        <v>67</v>
      </c>
      <c r="B72" s="5">
        <v>3</v>
      </c>
      <c r="C72" s="4" t="s">
        <v>46</v>
      </c>
      <c r="D72" s="4" t="s">
        <v>49</v>
      </c>
      <c r="E72" s="4" t="s">
        <v>81</v>
      </c>
      <c r="F72" s="69" t="s">
        <v>279</v>
      </c>
      <c r="G72" s="78">
        <v>60000</v>
      </c>
      <c r="H72" s="4" t="s">
        <v>17</v>
      </c>
      <c r="I72" s="4" t="s">
        <v>50</v>
      </c>
      <c r="J72" s="4" t="s">
        <v>16</v>
      </c>
      <c r="K72" s="20"/>
    </row>
    <row r="73" spans="1:11" ht="51" customHeight="1" x14ac:dyDescent="0.2">
      <c r="A73" s="49">
        <f t="shared" si="0"/>
        <v>68</v>
      </c>
      <c r="B73" s="5">
        <v>3</v>
      </c>
      <c r="C73" s="4" t="s">
        <v>46</v>
      </c>
      <c r="D73" s="4" t="s">
        <v>132</v>
      </c>
      <c r="E73" s="4" t="s">
        <v>70</v>
      </c>
      <c r="F73" s="69" t="s">
        <v>156</v>
      </c>
      <c r="G73" s="78">
        <v>10000</v>
      </c>
      <c r="H73" s="4" t="s">
        <v>17</v>
      </c>
      <c r="I73" s="4" t="s">
        <v>48</v>
      </c>
      <c r="J73" s="4" t="s">
        <v>16</v>
      </c>
      <c r="K73" s="20"/>
    </row>
    <row r="74" spans="1:11" ht="42" customHeight="1" x14ac:dyDescent="0.2">
      <c r="A74" s="49">
        <f t="shared" si="0"/>
        <v>69</v>
      </c>
      <c r="B74" s="5">
        <v>3</v>
      </c>
      <c r="C74" s="4" t="s">
        <v>51</v>
      </c>
      <c r="D74" s="6" t="s">
        <v>131</v>
      </c>
      <c r="E74" s="6" t="s">
        <v>52</v>
      </c>
      <c r="F74" s="69" t="s">
        <v>279</v>
      </c>
      <c r="G74" s="72">
        <v>60000</v>
      </c>
      <c r="H74" s="34" t="s">
        <v>14</v>
      </c>
      <c r="I74" s="6" t="s">
        <v>50</v>
      </c>
      <c r="J74" s="4" t="s">
        <v>16</v>
      </c>
      <c r="K74" s="20"/>
    </row>
    <row r="75" spans="1:11" ht="64.5" customHeight="1" x14ac:dyDescent="0.2">
      <c r="A75" s="49">
        <f t="shared" si="0"/>
        <v>70</v>
      </c>
      <c r="B75" s="5">
        <v>4</v>
      </c>
      <c r="C75" s="4" t="s">
        <v>53</v>
      </c>
      <c r="D75" s="4" t="s">
        <v>54</v>
      </c>
      <c r="E75" s="4" t="s">
        <v>82</v>
      </c>
      <c r="F75" s="69" t="s">
        <v>156</v>
      </c>
      <c r="G75" s="77">
        <v>20000</v>
      </c>
      <c r="H75" s="4" t="s">
        <v>17</v>
      </c>
      <c r="I75" s="4" t="s">
        <v>32</v>
      </c>
      <c r="J75" s="4" t="s">
        <v>23</v>
      </c>
      <c r="K75" s="22"/>
    </row>
    <row r="76" spans="1:11" ht="81" customHeight="1" x14ac:dyDescent="0.2">
      <c r="A76" s="49">
        <f t="shared" si="0"/>
        <v>71</v>
      </c>
      <c r="B76" s="5" t="s">
        <v>36</v>
      </c>
      <c r="C76" s="4" t="s">
        <v>58</v>
      </c>
      <c r="D76" s="4" t="s">
        <v>59</v>
      </c>
      <c r="E76" s="4" t="s">
        <v>135</v>
      </c>
      <c r="F76" s="69" t="s">
        <v>398</v>
      </c>
      <c r="G76" s="77">
        <v>50000</v>
      </c>
      <c r="H76" s="4" t="s">
        <v>17</v>
      </c>
      <c r="I76" s="6" t="s">
        <v>20</v>
      </c>
      <c r="J76" s="4" t="s">
        <v>16</v>
      </c>
      <c r="K76" s="20"/>
    </row>
    <row r="77" spans="1:11" ht="76.5" customHeight="1" x14ac:dyDescent="0.2">
      <c r="A77" s="49">
        <f t="shared" si="0"/>
        <v>72</v>
      </c>
      <c r="B77" s="5" t="s">
        <v>36</v>
      </c>
      <c r="C77" s="4" t="s">
        <v>58</v>
      </c>
      <c r="D77" s="4" t="s">
        <v>84</v>
      </c>
      <c r="E77" s="4" t="s">
        <v>85</v>
      </c>
      <c r="F77" s="69" t="s">
        <v>156</v>
      </c>
      <c r="G77" s="77">
        <v>162000</v>
      </c>
      <c r="H77" s="4" t="s">
        <v>17</v>
      </c>
      <c r="I77" s="6" t="s">
        <v>83</v>
      </c>
      <c r="J77" s="4" t="s">
        <v>16</v>
      </c>
      <c r="K77" s="20"/>
    </row>
    <row r="78" spans="1:11" ht="63" customHeight="1" x14ac:dyDescent="0.2">
      <c r="A78" s="49">
        <f t="shared" si="0"/>
        <v>73</v>
      </c>
      <c r="B78" s="5">
        <v>1</v>
      </c>
      <c r="C78" s="4" t="s">
        <v>73</v>
      </c>
      <c r="D78" s="6" t="s">
        <v>88</v>
      </c>
      <c r="E78" s="6" t="s">
        <v>86</v>
      </c>
      <c r="F78" s="79" t="s">
        <v>156</v>
      </c>
      <c r="G78" s="80">
        <v>37000</v>
      </c>
      <c r="H78" s="57" t="s">
        <v>17</v>
      </c>
      <c r="I78" s="6" t="s">
        <v>65</v>
      </c>
      <c r="J78" s="4" t="s">
        <v>16</v>
      </c>
      <c r="K78" s="8"/>
    </row>
    <row r="79" spans="1:11" ht="92.25" customHeight="1" x14ac:dyDescent="0.2">
      <c r="A79" s="49">
        <f t="shared" si="0"/>
        <v>74</v>
      </c>
      <c r="B79" s="14" t="s">
        <v>61</v>
      </c>
      <c r="C79" s="4" t="s">
        <v>60</v>
      </c>
      <c r="D79" s="6" t="s">
        <v>89</v>
      </c>
      <c r="E79" s="6" t="s">
        <v>87</v>
      </c>
      <c r="F79" s="79" t="s">
        <v>156</v>
      </c>
      <c r="G79" s="80">
        <v>45000</v>
      </c>
      <c r="H79" s="57" t="s">
        <v>17</v>
      </c>
      <c r="I79" s="6" t="s">
        <v>65</v>
      </c>
      <c r="J79" s="4" t="s">
        <v>16</v>
      </c>
      <c r="K79" s="8"/>
    </row>
    <row r="80" spans="1:11" ht="88.5" customHeight="1" x14ac:dyDescent="0.2">
      <c r="A80" s="49">
        <f t="shared" si="0"/>
        <v>75</v>
      </c>
      <c r="B80" s="5" t="s">
        <v>61</v>
      </c>
      <c r="C80" s="4" t="s">
        <v>60</v>
      </c>
      <c r="D80" s="6" t="s">
        <v>90</v>
      </c>
      <c r="E80" s="6" t="s">
        <v>91</v>
      </c>
      <c r="F80" s="79" t="s">
        <v>156</v>
      </c>
      <c r="G80" s="80">
        <v>28000</v>
      </c>
      <c r="H80" s="57" t="s">
        <v>17</v>
      </c>
      <c r="I80" s="6" t="s">
        <v>65</v>
      </c>
      <c r="J80" s="4" t="s">
        <v>16</v>
      </c>
      <c r="K80" s="8"/>
    </row>
    <row r="81" spans="1:11" ht="63" customHeight="1" x14ac:dyDescent="0.2">
      <c r="A81" s="49">
        <f t="shared" si="0"/>
        <v>76</v>
      </c>
      <c r="B81" s="5">
        <v>1</v>
      </c>
      <c r="C81" s="4" t="s">
        <v>73</v>
      </c>
      <c r="D81" s="6" t="s">
        <v>92</v>
      </c>
      <c r="E81" s="6" t="s">
        <v>93</v>
      </c>
      <c r="F81" s="79" t="s">
        <v>156</v>
      </c>
      <c r="G81" s="80">
        <v>15300</v>
      </c>
      <c r="H81" s="57" t="s">
        <v>17</v>
      </c>
      <c r="I81" s="6" t="s">
        <v>65</v>
      </c>
      <c r="J81" s="4" t="s">
        <v>16</v>
      </c>
      <c r="K81" s="8"/>
    </row>
    <row r="82" spans="1:11" ht="65.25" customHeight="1" x14ac:dyDescent="0.2">
      <c r="A82" s="49">
        <f t="shared" si="0"/>
        <v>77</v>
      </c>
      <c r="B82" s="5">
        <v>1</v>
      </c>
      <c r="C82" s="4" t="s">
        <v>73</v>
      </c>
      <c r="D82" s="6" t="s">
        <v>94</v>
      </c>
      <c r="E82" s="6" t="s">
        <v>95</v>
      </c>
      <c r="F82" s="79" t="s">
        <v>156</v>
      </c>
      <c r="G82" s="80">
        <v>72000</v>
      </c>
      <c r="H82" s="57" t="s">
        <v>17</v>
      </c>
      <c r="I82" s="6" t="s">
        <v>65</v>
      </c>
      <c r="J82" s="4" t="s">
        <v>16</v>
      </c>
      <c r="K82" s="8"/>
    </row>
    <row r="83" spans="1:11" ht="89.25" x14ac:dyDescent="0.2">
      <c r="A83" s="49">
        <f t="shared" si="0"/>
        <v>78</v>
      </c>
      <c r="B83" s="14" t="s">
        <v>61</v>
      </c>
      <c r="C83" s="4" t="s">
        <v>60</v>
      </c>
      <c r="D83" s="6" t="s">
        <v>139</v>
      </c>
      <c r="E83" s="6" t="s">
        <v>140</v>
      </c>
      <c r="F83" s="81" t="s">
        <v>138</v>
      </c>
      <c r="G83" s="82">
        <v>80000</v>
      </c>
      <c r="H83" s="83" t="s">
        <v>17</v>
      </c>
      <c r="I83" s="6" t="s">
        <v>65</v>
      </c>
      <c r="J83" s="4" t="s">
        <v>16</v>
      </c>
      <c r="K83" s="17"/>
    </row>
    <row r="84" spans="1:11" ht="65.25" customHeight="1" x14ac:dyDescent="0.2">
      <c r="A84" s="49">
        <f t="shared" si="0"/>
        <v>79</v>
      </c>
      <c r="B84" s="14">
        <v>1</v>
      </c>
      <c r="C84" s="4" t="s">
        <v>73</v>
      </c>
      <c r="D84" s="6" t="s">
        <v>141</v>
      </c>
      <c r="E84" s="6" t="s">
        <v>142</v>
      </c>
      <c r="F84" s="81" t="s">
        <v>138</v>
      </c>
      <c r="G84" s="82">
        <v>50000</v>
      </c>
      <c r="H84" s="83" t="s">
        <v>17</v>
      </c>
      <c r="I84" s="6" t="s">
        <v>65</v>
      </c>
      <c r="J84" s="4" t="s">
        <v>16</v>
      </c>
      <c r="K84" s="17"/>
    </row>
    <row r="85" spans="1:11" ht="89.25" x14ac:dyDescent="0.2">
      <c r="A85" s="49">
        <f t="shared" si="0"/>
        <v>80</v>
      </c>
      <c r="B85" s="14" t="s">
        <v>61</v>
      </c>
      <c r="C85" s="4" t="s">
        <v>60</v>
      </c>
      <c r="D85" s="6" t="s">
        <v>421</v>
      </c>
      <c r="E85" s="4" t="s">
        <v>283</v>
      </c>
      <c r="F85" s="81" t="s">
        <v>80</v>
      </c>
      <c r="G85" s="82">
        <v>1139074.1200000001</v>
      </c>
      <c r="H85" s="83" t="s">
        <v>17</v>
      </c>
      <c r="I85" s="6" t="s">
        <v>65</v>
      </c>
      <c r="J85" s="4" t="s">
        <v>16</v>
      </c>
      <c r="K85" s="17"/>
    </row>
    <row r="86" spans="1:11" ht="89.25" x14ac:dyDescent="0.2">
      <c r="A86" s="49">
        <f t="shared" si="0"/>
        <v>81</v>
      </c>
      <c r="B86" s="14" t="s">
        <v>61</v>
      </c>
      <c r="C86" s="4" t="s">
        <v>60</v>
      </c>
      <c r="D86" s="6" t="s">
        <v>143</v>
      </c>
      <c r="E86" s="6" t="s">
        <v>144</v>
      </c>
      <c r="F86" s="81" t="s">
        <v>138</v>
      </c>
      <c r="G86" s="82">
        <v>27000</v>
      </c>
      <c r="H86" s="83" t="s">
        <v>17</v>
      </c>
      <c r="I86" s="6" t="s">
        <v>65</v>
      </c>
      <c r="J86" s="4" t="s">
        <v>16</v>
      </c>
      <c r="K86" s="17"/>
    </row>
    <row r="87" spans="1:11" ht="51" customHeight="1" x14ac:dyDescent="0.2">
      <c r="A87" s="49">
        <f t="shared" si="0"/>
        <v>82</v>
      </c>
      <c r="B87" s="14">
        <v>1</v>
      </c>
      <c r="C87" s="4" t="s">
        <v>145</v>
      </c>
      <c r="D87" s="6" t="s">
        <v>146</v>
      </c>
      <c r="E87" s="6" t="s">
        <v>147</v>
      </c>
      <c r="F87" s="81" t="s">
        <v>156</v>
      </c>
      <c r="G87" s="84">
        <v>70000</v>
      </c>
      <c r="H87" s="83" t="s">
        <v>17</v>
      </c>
      <c r="I87" s="6" t="s">
        <v>65</v>
      </c>
      <c r="J87" s="4" t="s">
        <v>16</v>
      </c>
      <c r="K87" s="17"/>
    </row>
    <row r="88" spans="1:11" ht="25.5" x14ac:dyDescent="0.2">
      <c r="A88" s="49">
        <f t="shared" si="0"/>
        <v>83</v>
      </c>
      <c r="B88" s="14">
        <v>1</v>
      </c>
      <c r="C88" s="4" t="s">
        <v>145</v>
      </c>
      <c r="D88" s="6" t="s">
        <v>148</v>
      </c>
      <c r="E88" s="6" t="s">
        <v>149</v>
      </c>
      <c r="F88" s="81" t="s">
        <v>138</v>
      </c>
      <c r="G88" s="84">
        <v>30000</v>
      </c>
      <c r="H88" s="83" t="s">
        <v>17</v>
      </c>
      <c r="I88" s="6" t="s">
        <v>65</v>
      </c>
      <c r="J88" s="4" t="s">
        <v>16</v>
      </c>
      <c r="K88" s="17"/>
    </row>
    <row r="89" spans="1:11" ht="27" customHeight="1" x14ac:dyDescent="0.2">
      <c r="A89" s="49">
        <f t="shared" si="0"/>
        <v>84</v>
      </c>
      <c r="B89" s="14">
        <v>1</v>
      </c>
      <c r="C89" s="4" t="s">
        <v>145</v>
      </c>
      <c r="D89" s="6" t="s">
        <v>150</v>
      </c>
      <c r="E89" s="6" t="s">
        <v>151</v>
      </c>
      <c r="F89" s="81" t="s">
        <v>156</v>
      </c>
      <c r="G89" s="84">
        <v>28000</v>
      </c>
      <c r="H89" s="83" t="s">
        <v>17</v>
      </c>
      <c r="I89" s="6" t="s">
        <v>65</v>
      </c>
      <c r="J89" s="4" t="s">
        <v>16</v>
      </c>
      <c r="K89" s="17"/>
    </row>
    <row r="90" spans="1:11" ht="89.25" x14ac:dyDescent="0.2">
      <c r="A90" s="49">
        <f t="shared" si="0"/>
        <v>85</v>
      </c>
      <c r="B90" s="14" t="s">
        <v>61</v>
      </c>
      <c r="C90" s="4" t="s">
        <v>60</v>
      </c>
      <c r="D90" s="6" t="s">
        <v>152</v>
      </c>
      <c r="E90" s="6" t="s">
        <v>164</v>
      </c>
      <c r="F90" s="81" t="s">
        <v>80</v>
      </c>
      <c r="G90" s="84">
        <v>40000</v>
      </c>
      <c r="H90" s="83" t="s">
        <v>17</v>
      </c>
      <c r="I90" s="6" t="s">
        <v>65</v>
      </c>
      <c r="J90" s="4" t="s">
        <v>16</v>
      </c>
      <c r="K90" s="17"/>
    </row>
    <row r="91" spans="1:11" ht="89.25" x14ac:dyDescent="0.2">
      <c r="A91" s="49">
        <f t="shared" si="0"/>
        <v>86</v>
      </c>
      <c r="B91" s="14" t="s">
        <v>61</v>
      </c>
      <c r="C91" s="4" t="s">
        <v>60</v>
      </c>
      <c r="D91" s="6" t="s">
        <v>89</v>
      </c>
      <c r="E91" s="6" t="s">
        <v>153</v>
      </c>
      <c r="F91" s="79" t="s">
        <v>156</v>
      </c>
      <c r="G91" s="85">
        <v>50000</v>
      </c>
      <c r="H91" s="43" t="s">
        <v>17</v>
      </c>
      <c r="I91" s="6" t="s">
        <v>65</v>
      </c>
      <c r="J91" s="4" t="s">
        <v>16</v>
      </c>
      <c r="K91" s="8"/>
    </row>
    <row r="92" spans="1:11" ht="89.25" x14ac:dyDescent="0.2">
      <c r="A92" s="49">
        <f t="shared" si="0"/>
        <v>87</v>
      </c>
      <c r="B92" s="14" t="s">
        <v>61</v>
      </c>
      <c r="C92" s="4" t="s">
        <v>60</v>
      </c>
      <c r="D92" s="6" t="s">
        <v>154</v>
      </c>
      <c r="E92" s="6" t="s">
        <v>155</v>
      </c>
      <c r="F92" s="79" t="s">
        <v>156</v>
      </c>
      <c r="G92" s="85">
        <v>70000</v>
      </c>
      <c r="H92" s="43" t="s">
        <v>17</v>
      </c>
      <c r="I92" s="6" t="s">
        <v>65</v>
      </c>
      <c r="J92" s="4" t="s">
        <v>16</v>
      </c>
      <c r="K92" s="17"/>
    </row>
    <row r="93" spans="1:11" ht="89.25" x14ac:dyDescent="0.2">
      <c r="A93" s="49">
        <f t="shared" si="0"/>
        <v>88</v>
      </c>
      <c r="B93" s="14" t="s">
        <v>61</v>
      </c>
      <c r="C93" s="4" t="s">
        <v>60</v>
      </c>
      <c r="D93" s="43" t="s">
        <v>97</v>
      </c>
      <c r="E93" s="43" t="s">
        <v>157</v>
      </c>
      <c r="F93" s="79" t="s">
        <v>398</v>
      </c>
      <c r="G93" s="85">
        <v>95000</v>
      </c>
      <c r="H93" s="43" t="s">
        <v>17</v>
      </c>
      <c r="I93" s="6" t="s">
        <v>65</v>
      </c>
      <c r="J93" s="4" t="s">
        <v>16</v>
      </c>
      <c r="K93" s="17"/>
    </row>
    <row r="94" spans="1:11" ht="63.75" x14ac:dyDescent="0.2">
      <c r="A94" s="49">
        <f t="shared" si="0"/>
        <v>89</v>
      </c>
      <c r="B94" s="14">
        <v>1</v>
      </c>
      <c r="C94" s="4" t="s">
        <v>73</v>
      </c>
      <c r="D94" s="43" t="s">
        <v>158</v>
      </c>
      <c r="E94" s="43" t="s">
        <v>159</v>
      </c>
      <c r="F94" s="79" t="s">
        <v>138</v>
      </c>
      <c r="G94" s="85">
        <v>30000</v>
      </c>
      <c r="H94" s="43" t="s">
        <v>17</v>
      </c>
      <c r="I94" s="6" t="s">
        <v>65</v>
      </c>
      <c r="J94" s="4" t="s">
        <v>16</v>
      </c>
      <c r="K94" s="17"/>
    </row>
    <row r="95" spans="1:11" ht="51" x14ac:dyDescent="0.2">
      <c r="A95" s="49">
        <f t="shared" ref="A95:A157" si="1">A94+1</f>
        <v>90</v>
      </c>
      <c r="B95" s="14">
        <v>1</v>
      </c>
      <c r="C95" s="4" t="s">
        <v>145</v>
      </c>
      <c r="D95" s="43" t="s">
        <v>160</v>
      </c>
      <c r="E95" s="43" t="s">
        <v>161</v>
      </c>
      <c r="F95" s="81" t="s">
        <v>279</v>
      </c>
      <c r="G95" s="84">
        <v>70000</v>
      </c>
      <c r="H95" s="83" t="s">
        <v>17</v>
      </c>
      <c r="I95" s="6" t="s">
        <v>65</v>
      </c>
      <c r="J95" s="4" t="s">
        <v>16</v>
      </c>
      <c r="K95" s="17"/>
    </row>
    <row r="96" spans="1:11" ht="25.5" x14ac:dyDescent="0.2">
      <c r="A96" s="49">
        <f t="shared" si="1"/>
        <v>91</v>
      </c>
      <c r="B96" s="14">
        <v>1</v>
      </c>
      <c r="C96" s="4" t="s">
        <v>145</v>
      </c>
      <c r="D96" s="43" t="s">
        <v>285</v>
      </c>
      <c r="E96" s="43" t="s">
        <v>284</v>
      </c>
      <c r="F96" s="81" t="s">
        <v>279</v>
      </c>
      <c r="G96" s="84">
        <v>65000</v>
      </c>
      <c r="H96" s="83" t="s">
        <v>17</v>
      </c>
      <c r="I96" s="6" t="s">
        <v>65</v>
      </c>
      <c r="J96" s="4" t="s">
        <v>16</v>
      </c>
      <c r="K96" s="17"/>
    </row>
    <row r="97" spans="1:11" ht="38.25" x14ac:dyDescent="0.2">
      <c r="A97" s="49">
        <f t="shared" si="1"/>
        <v>92</v>
      </c>
      <c r="B97" s="14">
        <v>1</v>
      </c>
      <c r="C97" s="4" t="s">
        <v>145</v>
      </c>
      <c r="D97" s="6" t="s">
        <v>162</v>
      </c>
      <c r="E97" s="6" t="s">
        <v>163</v>
      </c>
      <c r="F97" s="81" t="s">
        <v>156</v>
      </c>
      <c r="G97" s="84">
        <v>28000</v>
      </c>
      <c r="H97" s="83" t="s">
        <v>17</v>
      </c>
      <c r="I97" s="6" t="s">
        <v>65</v>
      </c>
      <c r="J97" s="4" t="s">
        <v>16</v>
      </c>
      <c r="K97" s="17"/>
    </row>
    <row r="98" spans="1:11" ht="89.25" x14ac:dyDescent="0.2">
      <c r="A98" s="49">
        <f t="shared" si="1"/>
        <v>93</v>
      </c>
      <c r="B98" s="14" t="s">
        <v>362</v>
      </c>
      <c r="C98" s="4" t="s">
        <v>60</v>
      </c>
      <c r="D98" s="6" t="s">
        <v>152</v>
      </c>
      <c r="E98" s="6" t="s">
        <v>164</v>
      </c>
      <c r="F98" s="81" t="s">
        <v>279</v>
      </c>
      <c r="G98" s="84">
        <v>45000</v>
      </c>
      <c r="H98" s="83" t="s">
        <v>17</v>
      </c>
      <c r="I98" s="6" t="s">
        <v>65</v>
      </c>
      <c r="J98" s="4" t="s">
        <v>16</v>
      </c>
      <c r="K98" s="17"/>
    </row>
    <row r="99" spans="1:11" ht="67.5" customHeight="1" x14ac:dyDescent="0.2">
      <c r="A99" s="49">
        <f t="shared" si="1"/>
        <v>94</v>
      </c>
      <c r="B99" s="14">
        <v>1</v>
      </c>
      <c r="C99" s="4" t="s">
        <v>73</v>
      </c>
      <c r="D99" s="4" t="s">
        <v>173</v>
      </c>
      <c r="E99" s="4" t="s">
        <v>167</v>
      </c>
      <c r="F99" s="81" t="s">
        <v>138</v>
      </c>
      <c r="G99" s="70">
        <v>11000</v>
      </c>
      <c r="H99" s="45" t="s">
        <v>17</v>
      </c>
      <c r="I99" s="4" t="s">
        <v>166</v>
      </c>
      <c r="J99" s="4" t="s">
        <v>165</v>
      </c>
      <c r="K99" s="17"/>
    </row>
    <row r="100" spans="1:11" ht="35.25" customHeight="1" x14ac:dyDescent="0.2">
      <c r="A100" s="49">
        <f t="shared" si="1"/>
        <v>95</v>
      </c>
      <c r="B100" s="14">
        <v>1</v>
      </c>
      <c r="C100" s="4" t="s">
        <v>96</v>
      </c>
      <c r="D100" s="4" t="s">
        <v>168</v>
      </c>
      <c r="E100" s="4" t="s">
        <v>169</v>
      </c>
      <c r="F100" s="81" t="s">
        <v>156</v>
      </c>
      <c r="G100" s="70">
        <v>2000</v>
      </c>
      <c r="H100" s="45" t="s">
        <v>17</v>
      </c>
      <c r="I100" s="4" t="s">
        <v>166</v>
      </c>
      <c r="J100" s="4" t="s">
        <v>165</v>
      </c>
      <c r="K100" s="17"/>
    </row>
    <row r="101" spans="1:11" ht="63.75" x14ac:dyDescent="0.2">
      <c r="A101" s="49">
        <f t="shared" si="1"/>
        <v>96</v>
      </c>
      <c r="B101" s="14">
        <v>1</v>
      </c>
      <c r="C101" s="4" t="s">
        <v>73</v>
      </c>
      <c r="D101" s="4" t="s">
        <v>170</v>
      </c>
      <c r="E101" s="4" t="s">
        <v>171</v>
      </c>
      <c r="F101" s="81" t="s">
        <v>138</v>
      </c>
      <c r="G101" s="70">
        <v>6000</v>
      </c>
      <c r="H101" s="45" t="s">
        <v>17</v>
      </c>
      <c r="I101" s="4" t="s">
        <v>166</v>
      </c>
      <c r="J101" s="4" t="s">
        <v>165</v>
      </c>
      <c r="K101" s="17"/>
    </row>
    <row r="102" spans="1:11" ht="63.75" x14ac:dyDescent="0.2">
      <c r="A102" s="49">
        <f t="shared" si="1"/>
        <v>97</v>
      </c>
      <c r="B102" s="14">
        <v>1</v>
      </c>
      <c r="C102" s="4" t="s">
        <v>73</v>
      </c>
      <c r="D102" s="4" t="s">
        <v>174</v>
      </c>
      <c r="E102" s="4" t="s">
        <v>172</v>
      </c>
      <c r="F102" s="81" t="s">
        <v>156</v>
      </c>
      <c r="G102" s="70">
        <v>8000</v>
      </c>
      <c r="H102" s="45" t="s">
        <v>17</v>
      </c>
      <c r="I102" s="4" t="s">
        <v>166</v>
      </c>
      <c r="J102" s="4" t="s">
        <v>165</v>
      </c>
      <c r="K102" s="17"/>
    </row>
    <row r="103" spans="1:11" ht="63.75" x14ac:dyDescent="0.2">
      <c r="A103" s="49">
        <f t="shared" si="1"/>
        <v>98</v>
      </c>
      <c r="B103" s="14">
        <v>1</v>
      </c>
      <c r="C103" s="4" t="s">
        <v>73</v>
      </c>
      <c r="D103" s="4" t="s">
        <v>175</v>
      </c>
      <c r="E103" s="4" t="s">
        <v>176</v>
      </c>
      <c r="F103" s="81" t="s">
        <v>156</v>
      </c>
      <c r="G103" s="70">
        <v>4500</v>
      </c>
      <c r="H103" s="45" t="s">
        <v>17</v>
      </c>
      <c r="I103" s="4" t="s">
        <v>166</v>
      </c>
      <c r="J103" s="4" t="s">
        <v>165</v>
      </c>
      <c r="K103" s="17"/>
    </row>
    <row r="104" spans="1:11" ht="63.75" x14ac:dyDescent="0.2">
      <c r="A104" s="49">
        <f t="shared" si="1"/>
        <v>99</v>
      </c>
      <c r="B104" s="14">
        <v>1</v>
      </c>
      <c r="C104" s="4" t="s">
        <v>73</v>
      </c>
      <c r="D104" s="4" t="s">
        <v>178</v>
      </c>
      <c r="E104" s="4" t="s">
        <v>177</v>
      </c>
      <c r="F104" s="69" t="s">
        <v>404</v>
      </c>
      <c r="G104" s="78">
        <v>70000</v>
      </c>
      <c r="H104" s="4" t="s">
        <v>17</v>
      </c>
      <c r="I104" s="4" t="s">
        <v>19</v>
      </c>
      <c r="J104" s="4" t="s">
        <v>18</v>
      </c>
      <c r="K104" s="27"/>
    </row>
    <row r="105" spans="1:11" ht="63.75" x14ac:dyDescent="0.2">
      <c r="A105" s="49">
        <f t="shared" si="1"/>
        <v>100</v>
      </c>
      <c r="B105" s="14">
        <v>1</v>
      </c>
      <c r="C105" s="4" t="s">
        <v>73</v>
      </c>
      <c r="D105" s="4" t="s">
        <v>179</v>
      </c>
      <c r="E105" s="4" t="s">
        <v>181</v>
      </c>
      <c r="F105" s="69" t="s">
        <v>156</v>
      </c>
      <c r="G105" s="78">
        <v>24000</v>
      </c>
      <c r="H105" s="4" t="s">
        <v>17</v>
      </c>
      <c r="I105" s="4" t="s">
        <v>19</v>
      </c>
      <c r="J105" s="4" t="s">
        <v>18</v>
      </c>
      <c r="K105" s="27"/>
    </row>
    <row r="106" spans="1:11" ht="63.75" x14ac:dyDescent="0.2">
      <c r="A106" s="49">
        <f t="shared" si="1"/>
        <v>101</v>
      </c>
      <c r="B106" s="14">
        <v>1</v>
      </c>
      <c r="C106" s="4" t="s">
        <v>73</v>
      </c>
      <c r="D106" s="4" t="s">
        <v>180</v>
      </c>
      <c r="E106" s="4" t="s">
        <v>182</v>
      </c>
      <c r="F106" s="69" t="s">
        <v>80</v>
      </c>
      <c r="G106" s="78">
        <v>18000</v>
      </c>
      <c r="H106" s="4" t="s">
        <v>17</v>
      </c>
      <c r="I106" s="4" t="s">
        <v>19</v>
      </c>
      <c r="J106" s="4" t="s">
        <v>18</v>
      </c>
      <c r="K106" s="27"/>
    </row>
    <row r="107" spans="1:11" ht="63.75" x14ac:dyDescent="0.2">
      <c r="A107" s="49">
        <f t="shared" si="1"/>
        <v>102</v>
      </c>
      <c r="B107" s="14">
        <v>1</v>
      </c>
      <c r="C107" s="4" t="s">
        <v>73</v>
      </c>
      <c r="D107" s="4" t="s">
        <v>406</v>
      </c>
      <c r="E107" s="4" t="s">
        <v>405</v>
      </c>
      <c r="F107" s="69" t="s">
        <v>279</v>
      </c>
      <c r="G107" s="78">
        <v>22000</v>
      </c>
      <c r="H107" s="4" t="s">
        <v>17</v>
      </c>
      <c r="I107" s="4" t="s">
        <v>19</v>
      </c>
      <c r="J107" s="4" t="s">
        <v>18</v>
      </c>
      <c r="K107" s="27"/>
    </row>
    <row r="108" spans="1:11" ht="63.75" x14ac:dyDescent="0.2">
      <c r="A108" s="49">
        <f t="shared" si="1"/>
        <v>103</v>
      </c>
      <c r="B108" s="14">
        <v>1</v>
      </c>
      <c r="C108" s="4" t="s">
        <v>73</v>
      </c>
      <c r="D108" s="4" t="s">
        <v>183</v>
      </c>
      <c r="E108" s="4" t="s">
        <v>184</v>
      </c>
      <c r="F108" s="69" t="s">
        <v>138</v>
      </c>
      <c r="G108" s="78">
        <v>17000</v>
      </c>
      <c r="H108" s="4" t="s">
        <v>17</v>
      </c>
      <c r="I108" s="4" t="s">
        <v>19</v>
      </c>
      <c r="J108" s="4" t="s">
        <v>18</v>
      </c>
      <c r="K108" s="27"/>
    </row>
    <row r="109" spans="1:11" ht="63.75" x14ac:dyDescent="0.2">
      <c r="A109" s="49">
        <f t="shared" si="1"/>
        <v>104</v>
      </c>
      <c r="B109" s="14">
        <v>1</v>
      </c>
      <c r="C109" s="4" t="s">
        <v>73</v>
      </c>
      <c r="D109" s="4" t="s">
        <v>185</v>
      </c>
      <c r="E109" s="4" t="s">
        <v>186</v>
      </c>
      <c r="F109" s="69" t="s">
        <v>156</v>
      </c>
      <c r="G109" s="78">
        <v>13000</v>
      </c>
      <c r="H109" s="4" t="s">
        <v>17</v>
      </c>
      <c r="I109" s="4" t="s">
        <v>19</v>
      </c>
      <c r="J109" s="4" t="s">
        <v>18</v>
      </c>
      <c r="K109" s="27"/>
    </row>
    <row r="110" spans="1:11" ht="63.75" x14ac:dyDescent="0.2">
      <c r="A110" s="49">
        <f t="shared" si="1"/>
        <v>105</v>
      </c>
      <c r="B110" s="14">
        <v>1</v>
      </c>
      <c r="C110" s="4" t="s">
        <v>73</v>
      </c>
      <c r="D110" s="4" t="s">
        <v>187</v>
      </c>
      <c r="E110" s="4" t="s">
        <v>190</v>
      </c>
      <c r="F110" s="69" t="s">
        <v>156</v>
      </c>
      <c r="G110" s="78">
        <v>36000</v>
      </c>
      <c r="H110" s="4" t="s">
        <v>17</v>
      </c>
      <c r="I110" s="4" t="s">
        <v>19</v>
      </c>
      <c r="J110" s="4" t="s">
        <v>18</v>
      </c>
      <c r="K110" s="27"/>
    </row>
    <row r="111" spans="1:11" ht="63.75" x14ac:dyDescent="0.2">
      <c r="A111" s="49">
        <f t="shared" si="1"/>
        <v>106</v>
      </c>
      <c r="B111" s="14">
        <v>1</v>
      </c>
      <c r="C111" s="4" t="s">
        <v>73</v>
      </c>
      <c r="D111" s="4" t="s">
        <v>188</v>
      </c>
      <c r="E111" s="4" t="s">
        <v>195</v>
      </c>
      <c r="F111" s="69" t="s">
        <v>138</v>
      </c>
      <c r="G111" s="78">
        <v>2000</v>
      </c>
      <c r="H111" s="4" t="s">
        <v>17</v>
      </c>
      <c r="I111" s="4" t="s">
        <v>19</v>
      </c>
      <c r="J111" s="4" t="s">
        <v>18</v>
      </c>
      <c r="K111" s="27"/>
    </row>
    <row r="112" spans="1:11" ht="63.75" x14ac:dyDescent="0.2">
      <c r="A112" s="49">
        <f t="shared" si="1"/>
        <v>107</v>
      </c>
      <c r="B112" s="14">
        <v>1</v>
      </c>
      <c r="C112" s="4" t="s">
        <v>73</v>
      </c>
      <c r="D112" s="4" t="s">
        <v>189</v>
      </c>
      <c r="E112" s="4" t="s">
        <v>196</v>
      </c>
      <c r="F112" s="69" t="s">
        <v>156</v>
      </c>
      <c r="G112" s="78">
        <v>12000</v>
      </c>
      <c r="H112" s="4" t="s">
        <v>17</v>
      </c>
      <c r="I112" s="4" t="s">
        <v>19</v>
      </c>
      <c r="J112" s="4" t="s">
        <v>18</v>
      </c>
      <c r="K112" s="27"/>
    </row>
    <row r="113" spans="1:11" ht="63.75" x14ac:dyDescent="0.2">
      <c r="A113" s="49">
        <f t="shared" si="1"/>
        <v>108</v>
      </c>
      <c r="B113" s="14">
        <v>1</v>
      </c>
      <c r="C113" s="4" t="s">
        <v>73</v>
      </c>
      <c r="D113" s="4" t="s">
        <v>191</v>
      </c>
      <c r="E113" s="4" t="s">
        <v>197</v>
      </c>
      <c r="F113" s="69" t="s">
        <v>156</v>
      </c>
      <c r="G113" s="78">
        <v>13000</v>
      </c>
      <c r="H113" s="4" t="s">
        <v>17</v>
      </c>
      <c r="I113" s="4" t="s">
        <v>19</v>
      </c>
      <c r="J113" s="4" t="s">
        <v>18</v>
      </c>
      <c r="K113" s="27"/>
    </row>
    <row r="114" spans="1:11" ht="63.75" x14ac:dyDescent="0.2">
      <c r="A114" s="49">
        <f t="shared" si="1"/>
        <v>109</v>
      </c>
      <c r="B114" s="14">
        <v>1</v>
      </c>
      <c r="C114" s="4" t="s">
        <v>73</v>
      </c>
      <c r="D114" s="4" t="s">
        <v>192</v>
      </c>
      <c r="E114" s="4" t="s">
        <v>198</v>
      </c>
      <c r="F114" s="69" t="s">
        <v>156</v>
      </c>
      <c r="G114" s="78">
        <v>35000</v>
      </c>
      <c r="H114" s="4" t="s">
        <v>17</v>
      </c>
      <c r="I114" s="4" t="s">
        <v>19</v>
      </c>
      <c r="J114" s="4" t="s">
        <v>18</v>
      </c>
      <c r="K114" s="27"/>
    </row>
    <row r="115" spans="1:11" ht="63.75" x14ac:dyDescent="0.2">
      <c r="A115" s="49">
        <f t="shared" si="1"/>
        <v>110</v>
      </c>
      <c r="B115" s="14">
        <v>1</v>
      </c>
      <c r="C115" s="4" t="s">
        <v>73</v>
      </c>
      <c r="D115" s="4" t="s">
        <v>193</v>
      </c>
      <c r="E115" s="4" t="s">
        <v>199</v>
      </c>
      <c r="F115" s="69" t="s">
        <v>80</v>
      </c>
      <c r="G115" s="78">
        <v>25000</v>
      </c>
      <c r="H115" s="4" t="s">
        <v>17</v>
      </c>
      <c r="I115" s="4" t="s">
        <v>101</v>
      </c>
      <c r="J115" s="4" t="s">
        <v>102</v>
      </c>
      <c r="K115" s="27"/>
    </row>
    <row r="116" spans="1:11" ht="63.75" x14ac:dyDescent="0.2">
      <c r="A116" s="49">
        <f t="shared" si="1"/>
        <v>111</v>
      </c>
      <c r="B116" s="14">
        <v>1</v>
      </c>
      <c r="C116" s="4" t="s">
        <v>73</v>
      </c>
      <c r="D116" s="4" t="s">
        <v>194</v>
      </c>
      <c r="E116" s="4" t="s">
        <v>200</v>
      </c>
      <c r="F116" s="69" t="s">
        <v>404</v>
      </c>
      <c r="G116" s="78">
        <v>28000</v>
      </c>
      <c r="H116" s="4" t="s">
        <v>17</v>
      </c>
      <c r="I116" s="4" t="s">
        <v>101</v>
      </c>
      <c r="J116" s="4" t="s">
        <v>102</v>
      </c>
      <c r="K116" s="27"/>
    </row>
    <row r="117" spans="1:11" ht="63.75" x14ac:dyDescent="0.2">
      <c r="A117" s="49">
        <f t="shared" si="1"/>
        <v>112</v>
      </c>
      <c r="B117" s="14">
        <v>1</v>
      </c>
      <c r="C117" s="4" t="s">
        <v>73</v>
      </c>
      <c r="D117" s="4" t="s">
        <v>207</v>
      </c>
      <c r="E117" s="4" t="s">
        <v>201</v>
      </c>
      <c r="F117" s="69" t="s">
        <v>156</v>
      </c>
      <c r="G117" s="78">
        <v>10000</v>
      </c>
      <c r="H117" s="4" t="s">
        <v>17</v>
      </c>
      <c r="I117" s="4" t="s">
        <v>101</v>
      </c>
      <c r="J117" s="4" t="s">
        <v>102</v>
      </c>
      <c r="K117" s="27"/>
    </row>
    <row r="118" spans="1:11" ht="63.75" x14ac:dyDescent="0.2">
      <c r="A118" s="49">
        <f t="shared" si="1"/>
        <v>113</v>
      </c>
      <c r="B118" s="14">
        <v>1</v>
      </c>
      <c r="C118" s="4" t="s">
        <v>73</v>
      </c>
      <c r="D118" s="4" t="s">
        <v>202</v>
      </c>
      <c r="E118" s="4" t="s">
        <v>203</v>
      </c>
      <c r="F118" s="69" t="s">
        <v>156</v>
      </c>
      <c r="G118" s="78">
        <v>15000</v>
      </c>
      <c r="H118" s="4" t="s">
        <v>17</v>
      </c>
      <c r="I118" s="4" t="s">
        <v>101</v>
      </c>
      <c r="J118" s="4" t="s">
        <v>102</v>
      </c>
      <c r="K118" s="27"/>
    </row>
    <row r="119" spans="1:11" ht="63.75" x14ac:dyDescent="0.2">
      <c r="A119" s="49">
        <f t="shared" si="1"/>
        <v>114</v>
      </c>
      <c r="B119" s="14">
        <v>1</v>
      </c>
      <c r="C119" s="4" t="s">
        <v>73</v>
      </c>
      <c r="D119" s="4" t="s">
        <v>204</v>
      </c>
      <c r="E119" s="4" t="s">
        <v>205</v>
      </c>
      <c r="F119" s="69" t="s">
        <v>80</v>
      </c>
      <c r="G119" s="78">
        <v>10000</v>
      </c>
      <c r="H119" s="4" t="s">
        <v>17</v>
      </c>
      <c r="I119" s="4" t="s">
        <v>101</v>
      </c>
      <c r="J119" s="4" t="s">
        <v>102</v>
      </c>
      <c r="K119" s="27"/>
    </row>
    <row r="120" spans="1:11" ht="63.75" x14ac:dyDescent="0.2">
      <c r="A120" s="49">
        <f t="shared" si="1"/>
        <v>115</v>
      </c>
      <c r="B120" s="14">
        <v>1</v>
      </c>
      <c r="C120" s="4" t="s">
        <v>73</v>
      </c>
      <c r="D120" s="4" t="s">
        <v>208</v>
      </c>
      <c r="E120" s="4" t="s">
        <v>209</v>
      </c>
      <c r="F120" s="69" t="s">
        <v>156</v>
      </c>
      <c r="G120" s="78">
        <v>20000</v>
      </c>
      <c r="H120" s="4" t="s">
        <v>17</v>
      </c>
      <c r="I120" s="4" t="s">
        <v>206</v>
      </c>
      <c r="J120" s="4" t="s">
        <v>22</v>
      </c>
      <c r="K120" s="27"/>
    </row>
    <row r="121" spans="1:11" ht="63.75" x14ac:dyDescent="0.2">
      <c r="A121" s="49">
        <f t="shared" si="1"/>
        <v>116</v>
      </c>
      <c r="B121" s="14">
        <v>1</v>
      </c>
      <c r="C121" s="4" t="s">
        <v>73</v>
      </c>
      <c r="D121" s="4" t="s">
        <v>210</v>
      </c>
      <c r="E121" s="4" t="s">
        <v>211</v>
      </c>
      <c r="F121" s="69" t="s">
        <v>80</v>
      </c>
      <c r="G121" s="78">
        <v>15000</v>
      </c>
      <c r="H121" s="4" t="s">
        <v>17</v>
      </c>
      <c r="I121" s="4" t="s">
        <v>206</v>
      </c>
      <c r="J121" s="4" t="s">
        <v>22</v>
      </c>
      <c r="K121" s="27"/>
    </row>
    <row r="122" spans="1:11" ht="63.75" x14ac:dyDescent="0.2">
      <c r="A122" s="49">
        <f t="shared" si="1"/>
        <v>117</v>
      </c>
      <c r="B122" s="14">
        <v>1</v>
      </c>
      <c r="C122" s="4" t="s">
        <v>73</v>
      </c>
      <c r="D122" s="4" t="s">
        <v>212</v>
      </c>
      <c r="E122" s="4" t="s">
        <v>213</v>
      </c>
      <c r="F122" s="69" t="s">
        <v>156</v>
      </c>
      <c r="G122" s="78">
        <v>15000</v>
      </c>
      <c r="H122" s="4" t="s">
        <v>17</v>
      </c>
      <c r="I122" s="4" t="s">
        <v>206</v>
      </c>
      <c r="J122" s="4" t="s">
        <v>22</v>
      </c>
      <c r="K122" s="27"/>
    </row>
    <row r="123" spans="1:11" ht="63.75" x14ac:dyDescent="0.2">
      <c r="A123" s="49">
        <f t="shared" si="1"/>
        <v>118</v>
      </c>
      <c r="B123" s="14">
        <v>1</v>
      </c>
      <c r="C123" s="4" t="s">
        <v>73</v>
      </c>
      <c r="D123" s="4" t="s">
        <v>214</v>
      </c>
      <c r="E123" s="4" t="s">
        <v>215</v>
      </c>
      <c r="F123" s="69" t="s">
        <v>138</v>
      </c>
      <c r="G123" s="78">
        <v>35000</v>
      </c>
      <c r="H123" s="4" t="s">
        <v>17</v>
      </c>
      <c r="I123" s="4" t="s">
        <v>206</v>
      </c>
      <c r="J123" s="4" t="s">
        <v>22</v>
      </c>
      <c r="K123" s="27"/>
    </row>
    <row r="124" spans="1:11" ht="63.75" x14ac:dyDescent="0.2">
      <c r="A124" s="49">
        <f t="shared" si="1"/>
        <v>119</v>
      </c>
      <c r="B124" s="14">
        <v>1</v>
      </c>
      <c r="C124" s="4" t="s">
        <v>73</v>
      </c>
      <c r="D124" s="4" t="s">
        <v>407</v>
      </c>
      <c r="E124" s="4" t="s">
        <v>408</v>
      </c>
      <c r="F124" s="69" t="s">
        <v>80</v>
      </c>
      <c r="G124" s="78">
        <v>15000</v>
      </c>
      <c r="H124" s="4" t="s">
        <v>17</v>
      </c>
      <c r="I124" s="4" t="s">
        <v>206</v>
      </c>
      <c r="J124" s="4" t="s">
        <v>22</v>
      </c>
      <c r="K124" s="27"/>
    </row>
    <row r="125" spans="1:11" ht="63.75" x14ac:dyDescent="0.2">
      <c r="A125" s="49">
        <f t="shared" si="1"/>
        <v>120</v>
      </c>
      <c r="B125" s="14">
        <v>1</v>
      </c>
      <c r="C125" s="4" t="s">
        <v>73</v>
      </c>
      <c r="D125" s="4" t="s">
        <v>216</v>
      </c>
      <c r="E125" s="4" t="s">
        <v>217</v>
      </c>
      <c r="F125" s="69" t="s">
        <v>138</v>
      </c>
      <c r="G125" s="78">
        <v>10000</v>
      </c>
      <c r="H125" s="4" t="s">
        <v>17</v>
      </c>
      <c r="I125" s="4" t="s">
        <v>32</v>
      </c>
      <c r="J125" s="4" t="s">
        <v>23</v>
      </c>
      <c r="K125" s="27"/>
    </row>
    <row r="126" spans="1:11" ht="63.75" x14ac:dyDescent="0.2">
      <c r="A126" s="49">
        <f t="shared" si="1"/>
        <v>121</v>
      </c>
      <c r="B126" s="14">
        <v>1</v>
      </c>
      <c r="C126" s="4" t="s">
        <v>73</v>
      </c>
      <c r="D126" s="4" t="s">
        <v>218</v>
      </c>
      <c r="E126" s="4" t="s">
        <v>219</v>
      </c>
      <c r="F126" s="69" t="s">
        <v>80</v>
      </c>
      <c r="G126" s="78">
        <v>15000</v>
      </c>
      <c r="H126" s="4" t="s">
        <v>17</v>
      </c>
      <c r="I126" s="4" t="s">
        <v>32</v>
      </c>
      <c r="J126" s="4" t="s">
        <v>23</v>
      </c>
      <c r="K126" s="27"/>
    </row>
    <row r="127" spans="1:11" ht="63.75" x14ac:dyDescent="0.2">
      <c r="A127" s="49">
        <f t="shared" si="1"/>
        <v>122</v>
      </c>
      <c r="B127" s="14">
        <v>1</v>
      </c>
      <c r="C127" s="4" t="s">
        <v>73</v>
      </c>
      <c r="D127" s="4" t="s">
        <v>220</v>
      </c>
      <c r="E127" s="4" t="s">
        <v>221</v>
      </c>
      <c r="F127" s="69" t="s">
        <v>156</v>
      </c>
      <c r="G127" s="78">
        <v>8000</v>
      </c>
      <c r="H127" s="4" t="s">
        <v>17</v>
      </c>
      <c r="I127" s="4" t="s">
        <v>32</v>
      </c>
      <c r="J127" s="4" t="s">
        <v>23</v>
      </c>
      <c r="K127" s="27"/>
    </row>
    <row r="128" spans="1:11" ht="63.75" x14ac:dyDescent="0.2">
      <c r="A128" s="49">
        <f t="shared" si="1"/>
        <v>123</v>
      </c>
      <c r="B128" s="14">
        <v>1</v>
      </c>
      <c r="C128" s="4" t="s">
        <v>73</v>
      </c>
      <c r="D128" s="4" t="s">
        <v>225</v>
      </c>
      <c r="E128" s="4" t="s">
        <v>223</v>
      </c>
      <c r="F128" s="69" t="s">
        <v>156</v>
      </c>
      <c r="G128" s="78">
        <v>6000</v>
      </c>
      <c r="H128" s="4" t="s">
        <v>17</v>
      </c>
      <c r="I128" s="4" t="s">
        <v>32</v>
      </c>
      <c r="J128" s="4" t="s">
        <v>23</v>
      </c>
      <c r="K128" s="27"/>
    </row>
    <row r="129" spans="1:11" ht="63.75" x14ac:dyDescent="0.2">
      <c r="A129" s="49">
        <f t="shared" si="1"/>
        <v>124</v>
      </c>
      <c r="B129" s="14">
        <v>1</v>
      </c>
      <c r="C129" s="4" t="s">
        <v>73</v>
      </c>
      <c r="D129" s="4" t="s">
        <v>224</v>
      </c>
      <c r="E129" s="4" t="s">
        <v>222</v>
      </c>
      <c r="F129" s="69" t="s">
        <v>156</v>
      </c>
      <c r="G129" s="78">
        <v>7000</v>
      </c>
      <c r="H129" s="4" t="s">
        <v>17</v>
      </c>
      <c r="I129" s="4" t="s">
        <v>32</v>
      </c>
      <c r="J129" s="4" t="s">
        <v>23</v>
      </c>
      <c r="K129" s="27"/>
    </row>
    <row r="130" spans="1:11" ht="63.75" x14ac:dyDescent="0.2">
      <c r="A130" s="49">
        <f t="shared" si="1"/>
        <v>125</v>
      </c>
      <c r="B130" s="14">
        <v>1</v>
      </c>
      <c r="C130" s="4" t="s">
        <v>73</v>
      </c>
      <c r="D130" s="4" t="s">
        <v>226</v>
      </c>
      <c r="E130" s="43" t="s">
        <v>281</v>
      </c>
      <c r="F130" s="69" t="s">
        <v>138</v>
      </c>
      <c r="G130" s="78">
        <v>9000</v>
      </c>
      <c r="H130" s="4" t="s">
        <v>17</v>
      </c>
      <c r="I130" s="4" t="s">
        <v>32</v>
      </c>
      <c r="J130" s="4" t="s">
        <v>23</v>
      </c>
      <c r="K130" s="27"/>
    </row>
    <row r="131" spans="1:11" ht="63.75" x14ac:dyDescent="0.2">
      <c r="A131" s="49">
        <f t="shared" si="1"/>
        <v>126</v>
      </c>
      <c r="B131" s="14">
        <v>1</v>
      </c>
      <c r="C131" s="4" t="s">
        <v>73</v>
      </c>
      <c r="D131" s="4" t="s">
        <v>227</v>
      </c>
      <c r="E131" s="43" t="s">
        <v>228</v>
      </c>
      <c r="F131" s="69" t="s">
        <v>138</v>
      </c>
      <c r="G131" s="78">
        <v>5000</v>
      </c>
      <c r="H131" s="4" t="s">
        <v>17</v>
      </c>
      <c r="I131" s="4" t="s">
        <v>32</v>
      </c>
      <c r="J131" s="4" t="s">
        <v>23</v>
      </c>
      <c r="K131" s="27"/>
    </row>
    <row r="132" spans="1:11" ht="63.75" x14ac:dyDescent="0.2">
      <c r="A132" s="49">
        <f t="shared" si="1"/>
        <v>127</v>
      </c>
      <c r="B132" s="14">
        <v>1</v>
      </c>
      <c r="C132" s="4" t="s">
        <v>73</v>
      </c>
      <c r="D132" s="4" t="s">
        <v>229</v>
      </c>
      <c r="E132" s="43" t="s">
        <v>230</v>
      </c>
      <c r="F132" s="69" t="s">
        <v>156</v>
      </c>
      <c r="G132" s="78">
        <v>8000</v>
      </c>
      <c r="H132" s="4" t="s">
        <v>17</v>
      </c>
      <c r="I132" s="4" t="s">
        <v>32</v>
      </c>
      <c r="J132" s="4" t="s">
        <v>23</v>
      </c>
      <c r="K132" s="27"/>
    </row>
    <row r="133" spans="1:11" ht="63.75" x14ac:dyDescent="0.2">
      <c r="A133" s="49">
        <f t="shared" si="1"/>
        <v>128</v>
      </c>
      <c r="B133" s="14">
        <v>1</v>
      </c>
      <c r="C133" s="4" t="s">
        <v>73</v>
      </c>
      <c r="D133" s="4" t="s">
        <v>231</v>
      </c>
      <c r="E133" s="43" t="s">
        <v>232</v>
      </c>
      <c r="F133" s="69" t="s">
        <v>156</v>
      </c>
      <c r="G133" s="78">
        <v>17000</v>
      </c>
      <c r="H133" s="4" t="s">
        <v>17</v>
      </c>
      <c r="I133" s="4" t="s">
        <v>32</v>
      </c>
      <c r="J133" s="4" t="s">
        <v>23</v>
      </c>
      <c r="K133" s="27"/>
    </row>
    <row r="134" spans="1:11" ht="63.75" x14ac:dyDescent="0.2">
      <c r="A134" s="49">
        <f t="shared" si="1"/>
        <v>129</v>
      </c>
      <c r="B134" s="14">
        <v>1</v>
      </c>
      <c r="C134" s="4" t="s">
        <v>73</v>
      </c>
      <c r="D134" s="4" t="s">
        <v>224</v>
      </c>
      <c r="E134" s="43" t="s">
        <v>233</v>
      </c>
      <c r="F134" s="69" t="s">
        <v>156</v>
      </c>
      <c r="G134" s="78">
        <v>7000</v>
      </c>
      <c r="H134" s="4" t="s">
        <v>17</v>
      </c>
      <c r="I134" s="4" t="s">
        <v>32</v>
      </c>
      <c r="J134" s="4" t="s">
        <v>23</v>
      </c>
      <c r="K134" s="27"/>
    </row>
    <row r="135" spans="1:11" ht="63.75" x14ac:dyDescent="0.2">
      <c r="A135" s="49">
        <f t="shared" si="1"/>
        <v>130</v>
      </c>
      <c r="B135" s="14">
        <v>1</v>
      </c>
      <c r="C135" s="4" t="s">
        <v>73</v>
      </c>
      <c r="D135" s="4" t="s">
        <v>234</v>
      </c>
      <c r="E135" s="43" t="s">
        <v>282</v>
      </c>
      <c r="F135" s="69" t="s">
        <v>138</v>
      </c>
      <c r="G135" s="78">
        <v>8000</v>
      </c>
      <c r="H135" s="4" t="s">
        <v>17</v>
      </c>
      <c r="I135" s="4" t="s">
        <v>32</v>
      </c>
      <c r="J135" s="4" t="s">
        <v>23</v>
      </c>
      <c r="K135" s="27"/>
    </row>
    <row r="136" spans="1:11" ht="63.75" x14ac:dyDescent="0.2">
      <c r="A136" s="49">
        <f t="shared" si="1"/>
        <v>131</v>
      </c>
      <c r="B136" s="14">
        <v>1</v>
      </c>
      <c r="C136" s="4" t="s">
        <v>73</v>
      </c>
      <c r="D136" s="4" t="s">
        <v>235</v>
      </c>
      <c r="E136" s="4" t="s">
        <v>240</v>
      </c>
      <c r="F136" s="69" t="s">
        <v>156</v>
      </c>
      <c r="G136" s="78">
        <v>9000</v>
      </c>
      <c r="H136" s="4" t="s">
        <v>17</v>
      </c>
      <c r="I136" s="4" t="s">
        <v>34</v>
      </c>
      <c r="J136" s="4" t="s">
        <v>31</v>
      </c>
      <c r="K136" s="27"/>
    </row>
    <row r="137" spans="1:11" ht="63.75" x14ac:dyDescent="0.2">
      <c r="A137" s="49">
        <f t="shared" si="1"/>
        <v>132</v>
      </c>
      <c r="B137" s="14">
        <v>1</v>
      </c>
      <c r="C137" s="4" t="s">
        <v>73</v>
      </c>
      <c r="D137" s="4" t="s">
        <v>236</v>
      </c>
      <c r="E137" s="4" t="s">
        <v>239</v>
      </c>
      <c r="F137" s="69" t="s">
        <v>156</v>
      </c>
      <c r="G137" s="78">
        <v>10000</v>
      </c>
      <c r="H137" s="4" t="s">
        <v>17</v>
      </c>
      <c r="I137" s="4" t="s">
        <v>34</v>
      </c>
      <c r="J137" s="4" t="s">
        <v>31</v>
      </c>
      <c r="K137" s="27"/>
    </row>
    <row r="138" spans="1:11" ht="63.75" x14ac:dyDescent="0.2">
      <c r="A138" s="49">
        <f t="shared" si="1"/>
        <v>133</v>
      </c>
      <c r="B138" s="14">
        <v>1</v>
      </c>
      <c r="C138" s="4" t="s">
        <v>73</v>
      </c>
      <c r="D138" s="4" t="s">
        <v>237</v>
      </c>
      <c r="E138" s="4" t="s">
        <v>238</v>
      </c>
      <c r="F138" s="69" t="s">
        <v>80</v>
      </c>
      <c r="G138" s="78">
        <v>45000</v>
      </c>
      <c r="H138" s="4" t="s">
        <v>17</v>
      </c>
      <c r="I138" s="4" t="s">
        <v>34</v>
      </c>
      <c r="J138" s="4" t="s">
        <v>31</v>
      </c>
      <c r="K138" s="27"/>
    </row>
    <row r="139" spans="1:11" ht="63.75" x14ac:dyDescent="0.2">
      <c r="A139" s="49">
        <f t="shared" si="1"/>
        <v>134</v>
      </c>
      <c r="B139" s="14">
        <v>1</v>
      </c>
      <c r="C139" s="4" t="s">
        <v>73</v>
      </c>
      <c r="D139" s="4" t="s">
        <v>241</v>
      </c>
      <c r="E139" s="4" t="s">
        <v>244</v>
      </c>
      <c r="F139" s="69" t="s">
        <v>156</v>
      </c>
      <c r="G139" s="78">
        <v>15000</v>
      </c>
      <c r="H139" s="4" t="s">
        <v>17</v>
      </c>
      <c r="I139" s="4" t="s">
        <v>34</v>
      </c>
      <c r="J139" s="4" t="s">
        <v>31</v>
      </c>
      <c r="K139" s="27"/>
    </row>
    <row r="140" spans="1:11" ht="63.75" x14ac:dyDescent="0.2">
      <c r="A140" s="49">
        <f t="shared" si="1"/>
        <v>135</v>
      </c>
      <c r="B140" s="14">
        <v>1</v>
      </c>
      <c r="C140" s="4" t="s">
        <v>73</v>
      </c>
      <c r="D140" s="4" t="s">
        <v>242</v>
      </c>
      <c r="E140" s="4" t="s">
        <v>243</v>
      </c>
      <c r="F140" s="69" t="s">
        <v>156</v>
      </c>
      <c r="G140" s="78">
        <v>15000</v>
      </c>
      <c r="H140" s="4" t="s">
        <v>17</v>
      </c>
      <c r="I140" s="4" t="s">
        <v>34</v>
      </c>
      <c r="J140" s="4" t="s">
        <v>31</v>
      </c>
      <c r="K140" s="27"/>
    </row>
    <row r="141" spans="1:11" ht="63.75" x14ac:dyDescent="0.2">
      <c r="A141" s="49">
        <f t="shared" si="1"/>
        <v>136</v>
      </c>
      <c r="B141" s="14">
        <v>1</v>
      </c>
      <c r="C141" s="4" t="s">
        <v>73</v>
      </c>
      <c r="D141" s="4" t="s">
        <v>245</v>
      </c>
      <c r="E141" s="4" t="s">
        <v>246</v>
      </c>
      <c r="F141" s="69" t="s">
        <v>156</v>
      </c>
      <c r="G141" s="78">
        <v>5000</v>
      </c>
      <c r="H141" s="4" t="s">
        <v>17</v>
      </c>
      <c r="I141" s="4" t="s">
        <v>34</v>
      </c>
      <c r="J141" s="4" t="s">
        <v>31</v>
      </c>
      <c r="K141" s="27"/>
    </row>
    <row r="142" spans="1:11" ht="63.75" x14ac:dyDescent="0.2">
      <c r="A142" s="49">
        <f t="shared" si="1"/>
        <v>137</v>
      </c>
      <c r="B142" s="14">
        <v>1</v>
      </c>
      <c r="C142" s="4" t="s">
        <v>73</v>
      </c>
      <c r="D142" s="4" t="s">
        <v>247</v>
      </c>
      <c r="E142" s="4" t="s">
        <v>248</v>
      </c>
      <c r="F142" s="69" t="s">
        <v>156</v>
      </c>
      <c r="G142" s="78">
        <v>10000</v>
      </c>
      <c r="H142" s="4" t="s">
        <v>17</v>
      </c>
      <c r="I142" s="4" t="s">
        <v>34</v>
      </c>
      <c r="J142" s="4" t="s">
        <v>31</v>
      </c>
      <c r="K142" s="27"/>
    </row>
    <row r="143" spans="1:11" ht="63.75" x14ac:dyDescent="0.2">
      <c r="A143" s="49">
        <f t="shared" si="1"/>
        <v>138</v>
      </c>
      <c r="B143" s="14">
        <v>1</v>
      </c>
      <c r="C143" s="4" t="s">
        <v>73</v>
      </c>
      <c r="D143" s="4" t="s">
        <v>394</v>
      </c>
      <c r="E143" s="4" t="s">
        <v>395</v>
      </c>
      <c r="F143" s="69" t="s">
        <v>138</v>
      </c>
      <c r="G143" s="78">
        <v>12000</v>
      </c>
      <c r="H143" s="4" t="s">
        <v>17</v>
      </c>
      <c r="I143" s="4" t="s">
        <v>34</v>
      </c>
      <c r="J143" s="4" t="s">
        <v>31</v>
      </c>
      <c r="K143" s="27"/>
    </row>
    <row r="144" spans="1:11" ht="63.75" x14ac:dyDescent="0.2">
      <c r="A144" s="49">
        <f t="shared" si="1"/>
        <v>139</v>
      </c>
      <c r="B144" s="14">
        <v>1</v>
      </c>
      <c r="C144" s="4" t="s">
        <v>73</v>
      </c>
      <c r="D144" s="4" t="s">
        <v>249</v>
      </c>
      <c r="E144" s="4" t="s">
        <v>274</v>
      </c>
      <c r="F144" s="69" t="s">
        <v>156</v>
      </c>
      <c r="G144" s="78">
        <v>14200</v>
      </c>
      <c r="H144" s="4" t="s">
        <v>17</v>
      </c>
      <c r="I144" s="4" t="s">
        <v>66</v>
      </c>
      <c r="J144" s="4" t="s">
        <v>21</v>
      </c>
      <c r="K144" s="27"/>
    </row>
    <row r="145" spans="1:11" ht="63.75" x14ac:dyDescent="0.2">
      <c r="A145" s="49">
        <f t="shared" si="1"/>
        <v>140</v>
      </c>
      <c r="B145" s="14">
        <v>1</v>
      </c>
      <c r="C145" s="4" t="s">
        <v>73</v>
      </c>
      <c r="D145" s="4" t="s">
        <v>250</v>
      </c>
      <c r="E145" s="4" t="s">
        <v>272</v>
      </c>
      <c r="F145" s="69" t="s">
        <v>138</v>
      </c>
      <c r="G145" s="78">
        <v>12000</v>
      </c>
      <c r="H145" s="4" t="s">
        <v>17</v>
      </c>
      <c r="I145" s="4" t="s">
        <v>66</v>
      </c>
      <c r="J145" s="4" t="s">
        <v>21</v>
      </c>
      <c r="K145" s="27"/>
    </row>
    <row r="146" spans="1:11" ht="63.75" x14ac:dyDescent="0.2">
      <c r="A146" s="49">
        <f t="shared" si="1"/>
        <v>141</v>
      </c>
      <c r="B146" s="14">
        <v>1</v>
      </c>
      <c r="C146" s="4" t="s">
        <v>73</v>
      </c>
      <c r="D146" s="4" t="s">
        <v>253</v>
      </c>
      <c r="E146" s="4" t="s">
        <v>271</v>
      </c>
      <c r="F146" s="69" t="s">
        <v>80</v>
      </c>
      <c r="G146" s="78">
        <v>18000</v>
      </c>
      <c r="H146" s="4" t="s">
        <v>17</v>
      </c>
      <c r="I146" s="4" t="s">
        <v>66</v>
      </c>
      <c r="J146" s="4" t="s">
        <v>21</v>
      </c>
      <c r="K146" s="27"/>
    </row>
    <row r="147" spans="1:11" ht="63.75" x14ac:dyDescent="0.2">
      <c r="A147" s="49">
        <f t="shared" si="1"/>
        <v>142</v>
      </c>
      <c r="B147" s="14">
        <v>1</v>
      </c>
      <c r="C147" s="4" t="s">
        <v>73</v>
      </c>
      <c r="D147" s="4" t="s">
        <v>251</v>
      </c>
      <c r="E147" s="4" t="s">
        <v>273</v>
      </c>
      <c r="F147" s="69" t="s">
        <v>80</v>
      </c>
      <c r="G147" s="78">
        <v>15000</v>
      </c>
      <c r="H147" s="4" t="s">
        <v>17</v>
      </c>
      <c r="I147" s="4" t="s">
        <v>66</v>
      </c>
      <c r="J147" s="4" t="s">
        <v>21</v>
      </c>
      <c r="K147" s="27"/>
    </row>
    <row r="148" spans="1:11" ht="63.75" x14ac:dyDescent="0.2">
      <c r="A148" s="49">
        <f t="shared" si="1"/>
        <v>143</v>
      </c>
      <c r="B148" s="14">
        <v>1</v>
      </c>
      <c r="C148" s="4" t="s">
        <v>73</v>
      </c>
      <c r="D148" s="4" t="s">
        <v>252</v>
      </c>
      <c r="E148" s="4" t="s">
        <v>270</v>
      </c>
      <c r="F148" s="69" t="s">
        <v>138</v>
      </c>
      <c r="G148" s="78">
        <v>5600</v>
      </c>
      <c r="H148" s="4" t="s">
        <v>17</v>
      </c>
      <c r="I148" s="4" t="s">
        <v>66</v>
      </c>
      <c r="J148" s="4" t="s">
        <v>21</v>
      </c>
      <c r="K148" s="27"/>
    </row>
    <row r="149" spans="1:11" ht="63.75" x14ac:dyDescent="0.2">
      <c r="A149" s="49">
        <f t="shared" si="1"/>
        <v>144</v>
      </c>
      <c r="B149" s="14">
        <v>1</v>
      </c>
      <c r="C149" s="4" t="s">
        <v>73</v>
      </c>
      <c r="D149" s="4" t="s">
        <v>254</v>
      </c>
      <c r="E149" s="4" t="s">
        <v>269</v>
      </c>
      <c r="F149" s="69" t="s">
        <v>156</v>
      </c>
      <c r="G149" s="78">
        <v>10200</v>
      </c>
      <c r="H149" s="4" t="s">
        <v>17</v>
      </c>
      <c r="I149" s="4" t="s">
        <v>66</v>
      </c>
      <c r="J149" s="4" t="s">
        <v>21</v>
      </c>
      <c r="K149" s="27"/>
    </row>
    <row r="150" spans="1:11" ht="63.75" x14ac:dyDescent="0.2">
      <c r="A150" s="49">
        <f t="shared" si="1"/>
        <v>145</v>
      </c>
      <c r="B150" s="14">
        <v>1</v>
      </c>
      <c r="C150" s="4" t="s">
        <v>73</v>
      </c>
      <c r="D150" s="4" t="s">
        <v>255</v>
      </c>
      <c r="E150" s="4" t="s">
        <v>268</v>
      </c>
      <c r="F150" s="69" t="s">
        <v>156</v>
      </c>
      <c r="G150" s="78">
        <v>5100</v>
      </c>
      <c r="H150" s="4" t="s">
        <v>17</v>
      </c>
      <c r="I150" s="4" t="s">
        <v>66</v>
      </c>
      <c r="J150" s="4" t="s">
        <v>21</v>
      </c>
      <c r="K150" s="27"/>
    </row>
    <row r="151" spans="1:11" ht="63.75" x14ac:dyDescent="0.2">
      <c r="A151" s="49">
        <f t="shared" si="1"/>
        <v>146</v>
      </c>
      <c r="B151" s="14">
        <v>1</v>
      </c>
      <c r="C151" s="4" t="s">
        <v>73</v>
      </c>
      <c r="D151" s="4" t="s">
        <v>256</v>
      </c>
      <c r="E151" s="4" t="s">
        <v>267</v>
      </c>
      <c r="F151" s="69" t="s">
        <v>156</v>
      </c>
      <c r="G151" s="78">
        <v>4200</v>
      </c>
      <c r="H151" s="4" t="s">
        <v>17</v>
      </c>
      <c r="I151" s="4" t="s">
        <v>66</v>
      </c>
      <c r="J151" s="4" t="s">
        <v>21</v>
      </c>
      <c r="K151" s="27"/>
    </row>
    <row r="152" spans="1:11" ht="63.75" x14ac:dyDescent="0.2">
      <c r="A152" s="49">
        <f t="shared" si="1"/>
        <v>147</v>
      </c>
      <c r="B152" s="14">
        <v>1</v>
      </c>
      <c r="C152" s="4" t="s">
        <v>73</v>
      </c>
      <c r="D152" s="4" t="s">
        <v>257</v>
      </c>
      <c r="E152" s="4" t="s">
        <v>266</v>
      </c>
      <c r="F152" s="69" t="s">
        <v>156</v>
      </c>
      <c r="G152" s="78">
        <v>4200</v>
      </c>
      <c r="H152" s="4" t="s">
        <v>17</v>
      </c>
      <c r="I152" s="4" t="s">
        <v>66</v>
      </c>
      <c r="J152" s="4" t="s">
        <v>21</v>
      </c>
      <c r="K152" s="27"/>
    </row>
    <row r="153" spans="1:11" ht="63.75" x14ac:dyDescent="0.2">
      <c r="A153" s="49">
        <f t="shared" si="1"/>
        <v>148</v>
      </c>
      <c r="B153" s="14">
        <v>1</v>
      </c>
      <c r="C153" s="4" t="s">
        <v>73</v>
      </c>
      <c r="D153" s="4" t="s">
        <v>258</v>
      </c>
      <c r="E153" s="4" t="s">
        <v>265</v>
      </c>
      <c r="F153" s="69" t="s">
        <v>279</v>
      </c>
      <c r="G153" s="78">
        <v>8820</v>
      </c>
      <c r="H153" s="4" t="s">
        <v>17</v>
      </c>
      <c r="I153" s="4" t="s">
        <v>66</v>
      </c>
      <c r="J153" s="4" t="s">
        <v>21</v>
      </c>
      <c r="K153" s="27"/>
    </row>
    <row r="154" spans="1:11" ht="63.75" x14ac:dyDescent="0.2">
      <c r="A154" s="49">
        <f t="shared" si="1"/>
        <v>149</v>
      </c>
      <c r="B154" s="14">
        <v>1</v>
      </c>
      <c r="C154" s="4" t="s">
        <v>73</v>
      </c>
      <c r="D154" s="4" t="s">
        <v>259</v>
      </c>
      <c r="E154" s="4" t="s">
        <v>264</v>
      </c>
      <c r="F154" s="69" t="s">
        <v>398</v>
      </c>
      <c r="G154" s="78">
        <v>18000</v>
      </c>
      <c r="H154" s="4" t="s">
        <v>17</v>
      </c>
      <c r="I154" s="4" t="s">
        <v>66</v>
      </c>
      <c r="J154" s="4" t="s">
        <v>21</v>
      </c>
      <c r="K154" s="27"/>
    </row>
    <row r="155" spans="1:11" ht="63.75" x14ac:dyDescent="0.2">
      <c r="A155" s="49">
        <f t="shared" si="1"/>
        <v>150</v>
      </c>
      <c r="B155" s="14">
        <v>1</v>
      </c>
      <c r="C155" s="4" t="s">
        <v>73</v>
      </c>
      <c r="D155" s="4" t="s">
        <v>260</v>
      </c>
      <c r="E155" s="4" t="s">
        <v>263</v>
      </c>
      <c r="F155" s="69" t="s">
        <v>398</v>
      </c>
      <c r="G155" s="78">
        <v>10080</v>
      </c>
      <c r="H155" s="4" t="s">
        <v>17</v>
      </c>
      <c r="I155" s="4" t="s">
        <v>66</v>
      </c>
      <c r="J155" s="4" t="s">
        <v>21</v>
      </c>
      <c r="K155" s="27"/>
    </row>
    <row r="156" spans="1:11" ht="68.25" customHeight="1" x14ac:dyDescent="0.2">
      <c r="A156" s="49">
        <f t="shared" si="1"/>
        <v>151</v>
      </c>
      <c r="B156" s="14">
        <v>1</v>
      </c>
      <c r="C156" s="4" t="s">
        <v>73</v>
      </c>
      <c r="D156" s="4" t="s">
        <v>261</v>
      </c>
      <c r="E156" s="4" t="s">
        <v>262</v>
      </c>
      <c r="F156" s="69" t="s">
        <v>279</v>
      </c>
      <c r="G156" s="78">
        <v>5040</v>
      </c>
      <c r="H156" s="4" t="s">
        <v>17</v>
      </c>
      <c r="I156" s="4" t="s">
        <v>66</v>
      </c>
      <c r="J156" s="4" t="s">
        <v>21</v>
      </c>
      <c r="K156" s="17"/>
    </row>
    <row r="157" spans="1:11" ht="63.75" x14ac:dyDescent="0.2">
      <c r="A157" s="42">
        <f t="shared" si="1"/>
        <v>152</v>
      </c>
      <c r="B157" s="14">
        <v>1</v>
      </c>
      <c r="C157" s="4" t="s">
        <v>73</v>
      </c>
      <c r="D157" s="4" t="s">
        <v>396</v>
      </c>
      <c r="E157" s="4" t="s">
        <v>409</v>
      </c>
      <c r="F157" s="69" t="s">
        <v>138</v>
      </c>
      <c r="G157" s="78">
        <v>10295</v>
      </c>
      <c r="H157" s="4" t="s">
        <v>17</v>
      </c>
      <c r="I157" s="4" t="s">
        <v>66</v>
      </c>
      <c r="J157" s="4" t="s">
        <v>21</v>
      </c>
      <c r="K157" s="17"/>
    </row>
    <row r="158" spans="1:11" ht="63.75" x14ac:dyDescent="0.2">
      <c r="A158" s="42">
        <v>153</v>
      </c>
      <c r="B158" s="14">
        <v>1</v>
      </c>
      <c r="C158" s="4" t="s">
        <v>73</v>
      </c>
      <c r="D158" s="4" t="s">
        <v>415</v>
      </c>
      <c r="E158" s="4" t="s">
        <v>416</v>
      </c>
      <c r="F158" s="69" t="s">
        <v>138</v>
      </c>
      <c r="G158" s="78">
        <v>52393</v>
      </c>
      <c r="H158" s="4" t="s">
        <v>17</v>
      </c>
      <c r="I158" s="4" t="s">
        <v>27</v>
      </c>
      <c r="J158" s="4" t="s">
        <v>31</v>
      </c>
      <c r="K158" s="17"/>
    </row>
    <row r="159" spans="1:11" ht="63.75" x14ac:dyDescent="0.2">
      <c r="A159" s="42">
        <v>154</v>
      </c>
      <c r="B159" s="14">
        <v>1</v>
      </c>
      <c r="C159" s="4" t="s">
        <v>73</v>
      </c>
      <c r="D159" s="4" t="s">
        <v>422</v>
      </c>
      <c r="E159" s="4" t="s">
        <v>424</v>
      </c>
      <c r="F159" s="69" t="s">
        <v>423</v>
      </c>
      <c r="G159" s="78">
        <v>545146.89</v>
      </c>
      <c r="H159" s="4" t="s">
        <v>17</v>
      </c>
      <c r="I159" s="4" t="s">
        <v>27</v>
      </c>
      <c r="J159" s="4" t="s">
        <v>16</v>
      </c>
      <c r="K159" s="17"/>
    </row>
    <row r="160" spans="1:11" ht="135" x14ac:dyDescent="0.2">
      <c r="A160" s="88">
        <v>155</v>
      </c>
      <c r="B160" s="89">
        <v>4</v>
      </c>
      <c r="C160" s="90" t="s">
        <v>55</v>
      </c>
      <c r="D160" s="43" t="s">
        <v>425</v>
      </c>
      <c r="E160" s="43" t="s">
        <v>426</v>
      </c>
      <c r="F160" s="69" t="s">
        <v>404</v>
      </c>
      <c r="G160" s="77">
        <v>375705</v>
      </c>
      <c r="H160" s="43" t="s">
        <v>14</v>
      </c>
      <c r="I160" s="43" t="s">
        <v>27</v>
      </c>
      <c r="J160" s="43" t="s">
        <v>16</v>
      </c>
      <c r="K160" s="91" t="s">
        <v>418</v>
      </c>
    </row>
    <row r="161" spans="1:10" x14ac:dyDescent="0.2">
      <c r="C161" s="24"/>
      <c r="D161" s="24"/>
      <c r="E161" s="24"/>
      <c r="F161" s="25"/>
      <c r="G161" s="26"/>
      <c r="H161" s="24"/>
      <c r="I161" s="24"/>
      <c r="J161" s="24"/>
    </row>
    <row r="162" spans="1:10" ht="15" x14ac:dyDescent="0.2">
      <c r="A162" s="86" t="s">
        <v>17</v>
      </c>
      <c r="B162" s="87" t="s">
        <v>410</v>
      </c>
      <c r="C162" s="24"/>
      <c r="D162" s="24"/>
      <c r="E162" s="24"/>
      <c r="F162" s="25"/>
      <c r="G162" s="26"/>
      <c r="H162" s="24"/>
      <c r="I162" s="24"/>
      <c r="J162" s="24"/>
    </row>
    <row r="163" spans="1:10" ht="15" x14ac:dyDescent="0.2">
      <c r="A163" s="86" t="s">
        <v>411</v>
      </c>
      <c r="B163" s="87" t="s">
        <v>412</v>
      </c>
      <c r="C163" s="24"/>
      <c r="D163" s="24"/>
      <c r="E163" s="24"/>
      <c r="F163" s="25"/>
      <c r="G163" s="26"/>
      <c r="H163" s="24"/>
      <c r="I163" s="24"/>
      <c r="J163" s="24"/>
    </row>
    <row r="164" spans="1:10" ht="15" x14ac:dyDescent="0.2">
      <c r="A164" s="86" t="s">
        <v>413</v>
      </c>
      <c r="B164" s="87" t="s">
        <v>414</v>
      </c>
    </row>
  </sheetData>
  <autoFilter ref="A5:K159"/>
  <mergeCells count="4">
    <mergeCell ref="H1:I1"/>
    <mergeCell ref="B3:D3"/>
    <mergeCell ref="K1:K4"/>
    <mergeCell ref="B1:G1"/>
  </mergeCells>
  <phoneticPr fontId="15" type="noConversion"/>
  <pageMargins left="0.59055118110236227" right="0.59055118110236227" top="0.74803149606299213" bottom="0.27559055118110237" header="0.31496062992125984" footer="0.31496062992125984"/>
  <pageSetup paperSize="9" scale="90"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tabSelected="1" topLeftCell="A100" workbookViewId="0">
      <selection activeCell="C5" sqref="C5:C6"/>
    </sheetView>
  </sheetViews>
  <sheetFormatPr defaultRowHeight="15" x14ac:dyDescent="0.25"/>
  <cols>
    <col min="1" max="1" width="5.140625" customWidth="1"/>
    <col min="2" max="2" width="19.7109375" customWidth="1"/>
    <col min="3" max="3" width="6.140625" customWidth="1"/>
    <col min="4" max="4" width="7.85546875" customWidth="1"/>
    <col min="5" max="5" width="10.7109375" customWidth="1"/>
    <col min="6" max="6" width="11.42578125" customWidth="1"/>
    <col min="7" max="7" width="11.28515625" customWidth="1"/>
    <col min="8" max="8" width="5.7109375" customWidth="1"/>
    <col min="9" max="9" width="8.42578125" customWidth="1"/>
    <col min="10" max="10" width="26.7109375" customWidth="1"/>
    <col min="11" max="11" width="8.28515625" customWidth="1"/>
    <col min="12" max="12" width="7.5703125" customWidth="1"/>
    <col min="13" max="13" width="22.28515625" customWidth="1"/>
    <col min="14" max="14" width="12.140625" bestFit="1" customWidth="1"/>
    <col min="15" max="15" width="12.5703125" bestFit="1" customWidth="1"/>
  </cols>
  <sheetData>
    <row r="1" spans="1:15" x14ac:dyDescent="0.25">
      <c r="A1" s="96"/>
      <c r="B1" s="96"/>
      <c r="C1" s="96"/>
      <c r="D1" s="96"/>
      <c r="E1" s="96"/>
      <c r="F1" s="96"/>
      <c r="G1" s="96"/>
      <c r="H1" s="96"/>
      <c r="I1" s="96"/>
      <c r="J1" s="96" t="s">
        <v>427</v>
      </c>
      <c r="K1" s="96"/>
      <c r="L1" s="96"/>
      <c r="M1" s="96"/>
    </row>
    <row r="2" spans="1:15" ht="51" x14ac:dyDescent="0.25">
      <c r="A2" s="155" t="s">
        <v>541</v>
      </c>
      <c r="B2" s="155"/>
      <c r="C2" s="155"/>
      <c r="D2" s="155"/>
      <c r="E2" s="155"/>
      <c r="F2" s="155"/>
      <c r="G2" s="155"/>
      <c r="H2" s="155"/>
      <c r="I2" s="155"/>
      <c r="J2" s="155"/>
      <c r="K2" s="96"/>
      <c r="L2" s="96"/>
      <c r="M2" s="97" t="s">
        <v>428</v>
      </c>
      <c r="O2" s="98"/>
    </row>
    <row r="3" spans="1:15" ht="15.75" x14ac:dyDescent="0.25">
      <c r="A3" s="99" t="s">
        <v>429</v>
      </c>
      <c r="O3" s="98"/>
    </row>
    <row r="4" spans="1:15" ht="15.75" x14ac:dyDescent="0.25">
      <c r="A4" s="100" t="s">
        <v>430</v>
      </c>
      <c r="B4" s="100"/>
      <c r="C4" s="100"/>
      <c r="D4" s="100"/>
      <c r="E4" s="101">
        <f>E12+E24+E39+E63</f>
        <v>5684771.2100000009</v>
      </c>
      <c r="F4" s="101">
        <f>F12+F24+F39+F63</f>
        <v>918187.97000000067</v>
      </c>
      <c r="G4" s="101">
        <f>G12+G24+G39+G63</f>
        <v>4370324</v>
      </c>
      <c r="H4" s="101">
        <f>H12+H24+H39+H63</f>
        <v>0</v>
      </c>
      <c r="I4" s="101">
        <f>I12+I24+I39+I63</f>
        <v>396259.24</v>
      </c>
      <c r="J4" s="102" t="s">
        <v>431</v>
      </c>
      <c r="K4" s="101">
        <f>M4-G4</f>
        <v>307000</v>
      </c>
      <c r="M4" s="103">
        <f>4370324+307000</f>
        <v>4677324</v>
      </c>
      <c r="O4" s="98"/>
    </row>
    <row r="5" spans="1:15" ht="20.25" customHeight="1" x14ac:dyDescent="0.25">
      <c r="A5" s="149" t="s">
        <v>432</v>
      </c>
      <c r="B5" s="149" t="s">
        <v>433</v>
      </c>
      <c r="C5" s="156" t="s">
        <v>434</v>
      </c>
      <c r="D5" s="156" t="s">
        <v>435</v>
      </c>
      <c r="E5" s="149" t="s">
        <v>436</v>
      </c>
      <c r="F5" s="149" t="s">
        <v>437</v>
      </c>
      <c r="G5" s="149"/>
      <c r="H5" s="149"/>
      <c r="I5" s="149"/>
      <c r="J5" s="149" t="s">
        <v>438</v>
      </c>
      <c r="K5" s="149" t="s">
        <v>439</v>
      </c>
      <c r="L5" s="149"/>
      <c r="M5" s="149" t="s">
        <v>440</v>
      </c>
    </row>
    <row r="6" spans="1:15" ht="49.5" customHeight="1" x14ac:dyDescent="0.25">
      <c r="A6" s="149"/>
      <c r="B6" s="149"/>
      <c r="C6" s="156"/>
      <c r="D6" s="156"/>
      <c r="E6" s="149"/>
      <c r="F6" s="104" t="s">
        <v>441</v>
      </c>
      <c r="G6" s="105" t="s">
        <v>442</v>
      </c>
      <c r="H6" s="104" t="s">
        <v>443</v>
      </c>
      <c r="I6" s="104" t="s">
        <v>444</v>
      </c>
      <c r="J6" s="149"/>
      <c r="K6" s="104" t="s">
        <v>445</v>
      </c>
      <c r="L6" s="104" t="s">
        <v>446</v>
      </c>
      <c r="M6" s="149"/>
    </row>
    <row r="7" spans="1:15" x14ac:dyDescent="0.25">
      <c r="A7" s="150" t="s">
        <v>447</v>
      </c>
      <c r="B7" s="150"/>
      <c r="C7" s="150"/>
      <c r="D7" s="150"/>
      <c r="E7" s="150"/>
      <c r="F7" s="150"/>
      <c r="G7" s="150"/>
      <c r="H7" s="150"/>
      <c r="I7" s="150"/>
      <c r="J7" s="150"/>
      <c r="K7" s="150"/>
      <c r="L7" s="150"/>
      <c r="M7" s="150"/>
    </row>
    <row r="8" spans="1:15" x14ac:dyDescent="0.25">
      <c r="A8" s="150" t="s">
        <v>448</v>
      </c>
      <c r="B8" s="150"/>
      <c r="C8" s="150"/>
      <c r="D8" s="150"/>
      <c r="E8" s="150"/>
      <c r="F8" s="150"/>
      <c r="G8" s="150"/>
      <c r="H8" s="150"/>
      <c r="I8" s="150"/>
      <c r="J8" s="150"/>
      <c r="K8" s="150"/>
      <c r="L8" s="150"/>
      <c r="M8" s="150"/>
    </row>
    <row r="9" spans="1:15" x14ac:dyDescent="0.25">
      <c r="A9" s="138" t="s">
        <v>531</v>
      </c>
      <c r="B9" s="138"/>
      <c r="C9" s="138"/>
      <c r="D9" s="138"/>
      <c r="E9" s="138"/>
      <c r="F9" s="138"/>
      <c r="G9" s="138"/>
      <c r="H9" s="138"/>
      <c r="I9" s="138"/>
      <c r="J9" s="138"/>
      <c r="K9" s="138"/>
      <c r="L9" s="138"/>
      <c r="M9" s="138"/>
    </row>
    <row r="10" spans="1:15" ht="58.5" customHeight="1" x14ac:dyDescent="0.25">
      <c r="A10" s="139" t="s">
        <v>449</v>
      </c>
      <c r="B10" s="140"/>
      <c r="C10" s="140"/>
      <c r="D10" s="140"/>
      <c r="E10" s="140"/>
      <c r="F10" s="140"/>
      <c r="G10" s="140"/>
      <c r="H10" s="140"/>
      <c r="I10" s="140"/>
      <c r="J10" s="140"/>
      <c r="K10" s="140"/>
      <c r="L10" s="140"/>
      <c r="M10" s="141"/>
    </row>
    <row r="11" spans="1:15" ht="84" customHeight="1" x14ac:dyDescent="0.25">
      <c r="A11" s="151" t="s">
        <v>450</v>
      </c>
      <c r="B11" s="152"/>
      <c r="C11" s="152"/>
      <c r="D11" s="152"/>
      <c r="E11" s="152"/>
      <c r="F11" s="152"/>
      <c r="G11" s="152"/>
      <c r="H11" s="152"/>
      <c r="I11" s="152"/>
      <c r="J11" s="152"/>
      <c r="K11" s="152"/>
      <c r="L11" s="152"/>
      <c r="M11" s="153"/>
    </row>
    <row r="12" spans="1:15" ht="61.5" customHeight="1" x14ac:dyDescent="0.25">
      <c r="A12" s="106" t="s">
        <v>451</v>
      </c>
      <c r="B12" s="106" t="s">
        <v>452</v>
      </c>
      <c r="C12" s="106">
        <v>4</v>
      </c>
      <c r="D12" s="106" t="s">
        <v>453</v>
      </c>
      <c r="E12" s="107">
        <f>E13+E14+E15+E16</f>
        <v>1237693.4000000001</v>
      </c>
      <c r="F12" s="107">
        <f>E12-G12-I12</f>
        <v>236066.33000000016</v>
      </c>
      <c r="G12" s="108">
        <v>937003.36</v>
      </c>
      <c r="H12" s="107">
        <v>0</v>
      </c>
      <c r="I12" s="107">
        <v>64623.71</v>
      </c>
      <c r="J12" s="109" t="s">
        <v>454</v>
      </c>
      <c r="K12" s="110" t="s">
        <v>455</v>
      </c>
      <c r="L12" s="110" t="s">
        <v>456</v>
      </c>
      <c r="M12" s="142" t="s">
        <v>457</v>
      </c>
      <c r="O12" s="111"/>
    </row>
    <row r="13" spans="1:15" ht="50.25" customHeight="1" x14ac:dyDescent="0.25">
      <c r="A13" s="106" t="s">
        <v>458</v>
      </c>
      <c r="B13" s="106" t="s">
        <v>459</v>
      </c>
      <c r="C13" s="106"/>
      <c r="D13" s="106"/>
      <c r="E13" s="107">
        <v>37243.800000000003</v>
      </c>
      <c r="F13" s="107"/>
      <c r="G13" s="107"/>
      <c r="H13" s="107"/>
      <c r="I13" s="107"/>
      <c r="J13" s="106" t="s">
        <v>460</v>
      </c>
      <c r="K13" s="110" t="s">
        <v>455</v>
      </c>
      <c r="L13" s="112" t="s">
        <v>461</v>
      </c>
      <c r="M13" s="143"/>
    </row>
    <row r="14" spans="1:15" ht="33.75" x14ac:dyDescent="0.25">
      <c r="A14" s="106" t="s">
        <v>462</v>
      </c>
      <c r="B14" s="106" t="s">
        <v>463</v>
      </c>
      <c r="C14" s="106"/>
      <c r="D14" s="106"/>
      <c r="E14" s="107">
        <v>1185554.5</v>
      </c>
      <c r="F14" s="113"/>
      <c r="G14" s="113"/>
      <c r="H14" s="107"/>
      <c r="I14" s="107"/>
      <c r="J14" s="106" t="s">
        <v>464</v>
      </c>
      <c r="K14" s="106" t="s">
        <v>465</v>
      </c>
      <c r="L14" s="106" t="s">
        <v>456</v>
      </c>
      <c r="M14" s="143"/>
    </row>
    <row r="15" spans="1:15" ht="22.5" x14ac:dyDescent="0.25">
      <c r="A15" s="106" t="s">
        <v>466</v>
      </c>
      <c r="B15" s="106" t="s">
        <v>467</v>
      </c>
      <c r="C15" s="106"/>
      <c r="D15" s="106"/>
      <c r="E15" s="114">
        <v>11688.6</v>
      </c>
      <c r="F15" s="113"/>
      <c r="G15" s="113"/>
      <c r="H15" s="107"/>
      <c r="I15" s="107"/>
      <c r="J15" s="106" t="s">
        <v>468</v>
      </c>
      <c r="K15" s="106" t="s">
        <v>465</v>
      </c>
      <c r="L15" s="106" t="s">
        <v>456</v>
      </c>
      <c r="M15" s="143"/>
    </row>
    <row r="16" spans="1:15" ht="25.5" customHeight="1" x14ac:dyDescent="0.25">
      <c r="A16" s="106" t="s">
        <v>469</v>
      </c>
      <c r="B16" s="106" t="s">
        <v>470</v>
      </c>
      <c r="C16" s="106"/>
      <c r="D16" s="106"/>
      <c r="E16" s="107">
        <v>3206.5</v>
      </c>
      <c r="F16" s="113"/>
      <c r="G16" s="113"/>
      <c r="H16" s="107"/>
      <c r="I16" s="107"/>
      <c r="J16" s="106" t="s">
        <v>471</v>
      </c>
      <c r="K16" s="106" t="s">
        <v>465</v>
      </c>
      <c r="L16" s="106" t="s">
        <v>456</v>
      </c>
      <c r="M16" s="144"/>
    </row>
    <row r="17" spans="1:13" ht="12" customHeight="1" x14ac:dyDescent="0.25">
      <c r="A17" s="115"/>
      <c r="B17" s="116" t="s">
        <v>472</v>
      </c>
      <c r="C17" s="115"/>
      <c r="D17" s="115"/>
      <c r="E17" s="115"/>
      <c r="F17" s="117"/>
      <c r="G17" s="117"/>
      <c r="H17" s="115"/>
      <c r="I17" s="115"/>
      <c r="J17" s="115"/>
      <c r="K17" s="115"/>
      <c r="L17" s="115"/>
      <c r="M17" s="118"/>
    </row>
    <row r="18" spans="1:13" ht="23.25" customHeight="1" x14ac:dyDescent="0.25">
      <c r="A18" s="119" t="s">
        <v>473</v>
      </c>
      <c r="B18" s="116"/>
      <c r="C18" s="115"/>
      <c r="D18" s="115"/>
      <c r="E18" s="119" t="s">
        <v>474</v>
      </c>
      <c r="G18" s="115"/>
      <c r="H18" s="115"/>
      <c r="I18" s="154" t="s">
        <v>475</v>
      </c>
      <c r="J18" s="154"/>
      <c r="K18" s="119"/>
      <c r="L18" s="115"/>
      <c r="M18" s="118"/>
    </row>
    <row r="19" spans="1:13" ht="288" customHeight="1" x14ac:dyDescent="0.25">
      <c r="A19" s="115"/>
      <c r="B19" s="116"/>
      <c r="C19" s="115"/>
      <c r="D19" s="115"/>
      <c r="E19" s="115"/>
      <c r="F19" s="115"/>
      <c r="G19" s="115"/>
      <c r="H19" s="115"/>
      <c r="I19" s="115"/>
      <c r="J19" s="115"/>
      <c r="K19" s="115"/>
      <c r="L19" s="115"/>
      <c r="M19" s="118"/>
    </row>
    <row r="20" spans="1:13" ht="15" customHeight="1" x14ac:dyDescent="0.25">
      <c r="A20" s="119"/>
    </row>
    <row r="21" spans="1:13" x14ac:dyDescent="0.25">
      <c r="A21" s="138" t="s">
        <v>532</v>
      </c>
      <c r="B21" s="138"/>
      <c r="C21" s="138"/>
      <c r="D21" s="138"/>
      <c r="E21" s="138"/>
      <c r="F21" s="138"/>
      <c r="G21" s="138"/>
      <c r="H21" s="138"/>
      <c r="I21" s="138"/>
      <c r="J21" s="138"/>
      <c r="K21" s="138"/>
      <c r="L21" s="138"/>
      <c r="M21" s="138"/>
    </row>
    <row r="22" spans="1:13" ht="47.25" customHeight="1" x14ac:dyDescent="0.25">
      <c r="A22" s="139" t="s">
        <v>476</v>
      </c>
      <c r="B22" s="140"/>
      <c r="C22" s="140"/>
      <c r="D22" s="140"/>
      <c r="E22" s="140"/>
      <c r="F22" s="140"/>
      <c r="G22" s="140"/>
      <c r="H22" s="140"/>
      <c r="I22" s="140"/>
      <c r="J22" s="140"/>
      <c r="K22" s="140"/>
      <c r="L22" s="140"/>
      <c r="M22" s="141"/>
    </row>
    <row r="23" spans="1:13" ht="60" customHeight="1" x14ac:dyDescent="0.25">
      <c r="A23" s="139" t="s">
        <v>477</v>
      </c>
      <c r="B23" s="140"/>
      <c r="C23" s="140"/>
      <c r="D23" s="140"/>
      <c r="E23" s="140"/>
      <c r="F23" s="140"/>
      <c r="G23" s="140"/>
      <c r="H23" s="140"/>
      <c r="I23" s="140"/>
      <c r="J23" s="140"/>
      <c r="K23" s="140"/>
      <c r="L23" s="140"/>
      <c r="M23" s="141"/>
    </row>
    <row r="24" spans="1:13" ht="53.25" customHeight="1" x14ac:dyDescent="0.25">
      <c r="A24" s="106" t="s">
        <v>478</v>
      </c>
      <c r="B24" s="106" t="s">
        <v>479</v>
      </c>
      <c r="C24" s="106">
        <v>4</v>
      </c>
      <c r="D24" s="106" t="s">
        <v>453</v>
      </c>
      <c r="E24" s="107">
        <f>E25+E26+E27</f>
        <v>222319.59</v>
      </c>
      <c r="F24" s="107">
        <f>E24-G24-I24</f>
        <v>25488.970000000008</v>
      </c>
      <c r="G24" s="108">
        <v>188513.83</v>
      </c>
      <c r="H24" s="107">
        <v>0</v>
      </c>
      <c r="I24" s="107">
        <v>8316.7900000000009</v>
      </c>
      <c r="J24" s="106" t="s">
        <v>480</v>
      </c>
      <c r="K24" s="110" t="s">
        <v>461</v>
      </c>
      <c r="L24" s="110" t="s">
        <v>465</v>
      </c>
      <c r="M24" s="142" t="s">
        <v>481</v>
      </c>
    </row>
    <row r="25" spans="1:13" ht="22.5" x14ac:dyDescent="0.25">
      <c r="A25" s="106" t="s">
        <v>482</v>
      </c>
      <c r="B25" s="106" t="s">
        <v>459</v>
      </c>
      <c r="C25" s="106"/>
      <c r="D25" s="106"/>
      <c r="E25" s="107">
        <v>4196.88</v>
      </c>
      <c r="F25" s="107"/>
      <c r="G25" s="107"/>
      <c r="H25" s="107"/>
      <c r="I25" s="107"/>
      <c r="J25" s="106" t="s">
        <v>483</v>
      </c>
      <c r="K25" s="110" t="s">
        <v>461</v>
      </c>
      <c r="L25" s="112" t="s">
        <v>461</v>
      </c>
      <c r="M25" s="143"/>
    </row>
    <row r="26" spans="1:13" ht="22.5" x14ac:dyDescent="0.25">
      <c r="A26" s="106" t="s">
        <v>484</v>
      </c>
      <c r="B26" s="106" t="s">
        <v>485</v>
      </c>
      <c r="C26" s="106"/>
      <c r="D26" s="106"/>
      <c r="E26" s="107">
        <v>213403.71</v>
      </c>
      <c r="F26" s="107"/>
      <c r="G26" s="107"/>
      <c r="H26" s="107"/>
      <c r="I26" s="107"/>
      <c r="J26" s="106" t="s">
        <v>486</v>
      </c>
      <c r="K26" s="106" t="s">
        <v>465</v>
      </c>
      <c r="L26" s="106" t="s">
        <v>465</v>
      </c>
      <c r="M26" s="143"/>
    </row>
    <row r="27" spans="1:13" ht="29.25" customHeight="1" x14ac:dyDescent="0.25">
      <c r="A27" s="106" t="s">
        <v>487</v>
      </c>
      <c r="B27" s="106" t="s">
        <v>488</v>
      </c>
      <c r="C27" s="106"/>
      <c r="D27" s="106"/>
      <c r="E27" s="107">
        <v>4719</v>
      </c>
      <c r="F27" s="107"/>
      <c r="G27" s="107"/>
      <c r="H27" s="107"/>
      <c r="I27" s="107"/>
      <c r="J27" s="106" t="s">
        <v>489</v>
      </c>
      <c r="K27" s="106" t="s">
        <v>465</v>
      </c>
      <c r="L27" s="106" t="s">
        <v>465</v>
      </c>
      <c r="M27" s="144"/>
    </row>
    <row r="28" spans="1:13" x14ac:dyDescent="0.25">
      <c r="B28" s="116" t="s">
        <v>472</v>
      </c>
    </row>
    <row r="29" spans="1:13" x14ac:dyDescent="0.25">
      <c r="A29" s="119" t="s">
        <v>473</v>
      </c>
      <c r="H29" s="120"/>
      <c r="I29" s="120" t="s">
        <v>475</v>
      </c>
    </row>
    <row r="33" spans="1:13" x14ac:dyDescent="0.25">
      <c r="A33" s="119"/>
    </row>
    <row r="34" spans="1:13" ht="234.75" customHeight="1" x14ac:dyDescent="0.25"/>
    <row r="35" spans="1:13" ht="21" customHeight="1" x14ac:dyDescent="0.25"/>
    <row r="36" spans="1:13" x14ac:dyDescent="0.25">
      <c r="A36" s="138" t="s">
        <v>533</v>
      </c>
      <c r="B36" s="138"/>
      <c r="C36" s="138"/>
      <c r="D36" s="138"/>
      <c r="E36" s="138"/>
      <c r="F36" s="138"/>
      <c r="G36" s="138"/>
      <c r="H36" s="138"/>
      <c r="I36" s="138"/>
      <c r="J36" s="138"/>
      <c r="K36" s="138"/>
      <c r="L36" s="138"/>
      <c r="M36" s="138"/>
    </row>
    <row r="37" spans="1:13" ht="60" customHeight="1" x14ac:dyDescent="0.25">
      <c r="A37" s="145" t="s">
        <v>490</v>
      </c>
      <c r="B37" s="146"/>
      <c r="C37" s="146"/>
      <c r="D37" s="146"/>
      <c r="E37" s="146"/>
      <c r="F37" s="146"/>
      <c r="G37" s="146"/>
      <c r="H37" s="146"/>
      <c r="I37" s="146"/>
      <c r="J37" s="146"/>
      <c r="K37" s="146"/>
      <c r="L37" s="146"/>
      <c r="M37" s="147"/>
    </row>
    <row r="38" spans="1:13" ht="85.5" customHeight="1" x14ac:dyDescent="0.25">
      <c r="A38" s="139" t="s">
        <v>491</v>
      </c>
      <c r="B38" s="140"/>
      <c r="C38" s="140"/>
      <c r="D38" s="140"/>
      <c r="E38" s="140"/>
      <c r="F38" s="140"/>
      <c r="G38" s="140"/>
      <c r="H38" s="140"/>
      <c r="I38" s="140"/>
      <c r="J38" s="140"/>
      <c r="K38" s="140"/>
      <c r="L38" s="140"/>
      <c r="M38" s="141"/>
    </row>
    <row r="39" spans="1:13" ht="56.25" x14ac:dyDescent="0.25">
      <c r="A39" s="106" t="s">
        <v>492</v>
      </c>
      <c r="B39" s="106" t="s">
        <v>493</v>
      </c>
      <c r="C39" s="106">
        <v>4</v>
      </c>
      <c r="D39" s="106" t="s">
        <v>453</v>
      </c>
      <c r="E39" s="114">
        <f>SUM(E40:E43)</f>
        <v>1882428.03</v>
      </c>
      <c r="F39" s="114">
        <f>E39-G39-I39</f>
        <v>311398.21000000002</v>
      </c>
      <c r="G39" s="108">
        <v>1504648.28</v>
      </c>
      <c r="H39" s="107">
        <v>0</v>
      </c>
      <c r="I39" s="107">
        <v>66381.539999999994</v>
      </c>
      <c r="J39" s="106" t="s">
        <v>494</v>
      </c>
      <c r="K39" s="110" t="s">
        <v>455</v>
      </c>
      <c r="L39" s="110" t="s">
        <v>138</v>
      </c>
      <c r="M39" s="142" t="s">
        <v>495</v>
      </c>
    </row>
    <row r="40" spans="1:13" ht="33.75" x14ac:dyDescent="0.25">
      <c r="A40" s="106" t="s">
        <v>496</v>
      </c>
      <c r="B40" s="106" t="s">
        <v>497</v>
      </c>
      <c r="C40" s="106"/>
      <c r="D40" s="106"/>
      <c r="E40" s="114">
        <v>39011.4</v>
      </c>
      <c r="F40" s="114"/>
      <c r="G40" s="107"/>
      <c r="H40" s="107"/>
      <c r="I40" s="107"/>
      <c r="J40" s="106" t="s">
        <v>498</v>
      </c>
      <c r="K40" s="110" t="s">
        <v>455</v>
      </c>
      <c r="L40" s="112" t="s">
        <v>461</v>
      </c>
      <c r="M40" s="143"/>
    </row>
    <row r="41" spans="1:13" ht="33.75" x14ac:dyDescent="0.25">
      <c r="A41" s="106" t="s">
        <v>499</v>
      </c>
      <c r="B41" s="106" t="s">
        <v>500</v>
      </c>
      <c r="C41" s="106"/>
      <c r="D41" s="106"/>
      <c r="E41" s="114">
        <v>1816787.53</v>
      </c>
      <c r="F41" s="114"/>
      <c r="G41" s="107"/>
      <c r="H41" s="107"/>
      <c r="I41" s="107"/>
      <c r="J41" s="106" t="s">
        <v>501</v>
      </c>
      <c r="K41" s="106" t="s">
        <v>465</v>
      </c>
      <c r="L41" s="106" t="s">
        <v>138</v>
      </c>
      <c r="M41" s="143"/>
    </row>
    <row r="42" spans="1:13" ht="22.5" x14ac:dyDescent="0.25">
      <c r="A42" s="106" t="s">
        <v>502</v>
      </c>
      <c r="B42" s="106" t="s">
        <v>503</v>
      </c>
      <c r="C42" s="106"/>
      <c r="D42" s="106"/>
      <c r="E42" s="114">
        <v>360</v>
      </c>
      <c r="F42" s="114"/>
      <c r="G42" s="107"/>
      <c r="H42" s="107"/>
      <c r="I42" s="107"/>
      <c r="J42" s="106" t="s">
        <v>504</v>
      </c>
      <c r="K42" s="106" t="s">
        <v>465</v>
      </c>
      <c r="L42" s="106" t="s">
        <v>138</v>
      </c>
      <c r="M42" s="143"/>
    </row>
    <row r="43" spans="1:13" ht="22.5" x14ac:dyDescent="0.25">
      <c r="A43" s="106" t="s">
        <v>505</v>
      </c>
      <c r="B43" s="106" t="s">
        <v>488</v>
      </c>
      <c r="C43" s="106"/>
      <c r="D43" s="106"/>
      <c r="E43" s="107">
        <v>26269.1</v>
      </c>
      <c r="F43" s="107"/>
      <c r="G43" s="107"/>
      <c r="H43" s="107"/>
      <c r="I43" s="107"/>
      <c r="J43" s="106" t="s">
        <v>489</v>
      </c>
      <c r="K43" s="106" t="s">
        <v>465</v>
      </c>
      <c r="L43" s="106" t="s">
        <v>138</v>
      </c>
      <c r="M43" s="144"/>
    </row>
    <row r="44" spans="1:13" x14ac:dyDescent="0.25">
      <c r="B44" s="116" t="s">
        <v>472</v>
      </c>
    </row>
    <row r="45" spans="1:13" x14ac:dyDescent="0.25">
      <c r="A45" s="119"/>
      <c r="B45" s="116"/>
      <c r="C45" s="115"/>
      <c r="D45" s="115"/>
      <c r="E45" s="119"/>
      <c r="G45" s="115"/>
      <c r="H45" s="121"/>
      <c r="I45" s="120"/>
      <c r="J45" s="119"/>
      <c r="M45" s="118"/>
    </row>
    <row r="46" spans="1:13" x14ac:dyDescent="0.25">
      <c r="A46" s="122"/>
      <c r="F46" s="123"/>
      <c r="H46" s="124"/>
    </row>
    <row r="56" spans="1:14" ht="90" customHeight="1" x14ac:dyDescent="0.25"/>
    <row r="57" spans="1:14" ht="15" customHeight="1" x14ac:dyDescent="0.25">
      <c r="A57" s="125"/>
      <c r="L57" s="119"/>
    </row>
    <row r="58" spans="1:14" ht="99.75" customHeight="1" x14ac:dyDescent="0.25"/>
    <row r="60" spans="1:14" x14ac:dyDescent="0.25">
      <c r="A60" s="148" t="s">
        <v>506</v>
      </c>
      <c r="B60" s="148"/>
      <c r="C60" s="148"/>
      <c r="D60" s="148"/>
      <c r="E60" s="148"/>
      <c r="F60" s="148"/>
      <c r="G60" s="148"/>
      <c r="H60" s="148"/>
      <c r="I60" s="148"/>
      <c r="J60" s="148"/>
      <c r="K60" s="148"/>
      <c r="L60" s="148"/>
      <c r="M60" s="148"/>
    </row>
    <row r="61" spans="1:14" ht="39.75" customHeight="1" x14ac:dyDescent="0.25">
      <c r="A61" s="138" t="s">
        <v>507</v>
      </c>
      <c r="B61" s="138"/>
      <c r="C61" s="138"/>
      <c r="D61" s="138"/>
      <c r="E61" s="138"/>
      <c r="F61" s="138"/>
      <c r="G61" s="138"/>
      <c r="H61" s="138"/>
      <c r="I61" s="138"/>
      <c r="J61" s="138"/>
      <c r="K61" s="138"/>
      <c r="L61" s="138"/>
      <c r="M61" s="138"/>
    </row>
    <row r="62" spans="1:14" ht="105" customHeight="1" x14ac:dyDescent="0.25">
      <c r="A62" s="139" t="s">
        <v>536</v>
      </c>
      <c r="B62" s="140"/>
      <c r="C62" s="140"/>
      <c r="D62" s="140"/>
      <c r="E62" s="140"/>
      <c r="F62" s="140"/>
      <c r="G62" s="140"/>
      <c r="H62" s="140"/>
      <c r="I62" s="140"/>
      <c r="J62" s="140"/>
      <c r="K62" s="140"/>
      <c r="L62" s="140"/>
      <c r="M62" s="141"/>
    </row>
    <row r="63" spans="1:14" ht="135" x14ac:dyDescent="0.25">
      <c r="A63" s="106" t="s">
        <v>508</v>
      </c>
      <c r="B63" s="106" t="s">
        <v>509</v>
      </c>
      <c r="C63" s="110" t="s">
        <v>510</v>
      </c>
      <c r="D63" s="110" t="s">
        <v>453</v>
      </c>
      <c r="E63" s="126">
        <f>E64+E65+E66+E67+E68+E69+E70</f>
        <v>2342330.1900000004</v>
      </c>
      <c r="F63" s="127">
        <f>E63-G63-I63</f>
        <v>345234.46000000037</v>
      </c>
      <c r="G63" s="128">
        <f>1740158.53</f>
        <v>1740158.53</v>
      </c>
      <c r="H63" s="129">
        <v>0</v>
      </c>
      <c r="I63" s="126">
        <v>256937.2</v>
      </c>
      <c r="J63" s="106" t="s">
        <v>530</v>
      </c>
      <c r="K63" s="106" t="s">
        <v>465</v>
      </c>
      <c r="L63" s="106" t="s">
        <v>156</v>
      </c>
      <c r="M63" s="142" t="s">
        <v>511</v>
      </c>
      <c r="N63" s="111"/>
    </row>
    <row r="64" spans="1:14" ht="45" x14ac:dyDescent="0.25">
      <c r="A64" s="130" t="s">
        <v>512</v>
      </c>
      <c r="B64" s="106" t="s">
        <v>513</v>
      </c>
      <c r="C64" s="110"/>
      <c r="D64" s="110"/>
      <c r="E64" s="126">
        <v>74570.37</v>
      </c>
      <c r="F64" s="126"/>
      <c r="G64" s="131"/>
      <c r="H64" s="110"/>
      <c r="I64" s="110"/>
      <c r="J64" s="110" t="s">
        <v>514</v>
      </c>
      <c r="K64" s="106" t="s">
        <v>465</v>
      </c>
      <c r="L64" s="106" t="s">
        <v>456</v>
      </c>
      <c r="M64" s="143"/>
    </row>
    <row r="65" spans="1:13" ht="33.75" x14ac:dyDescent="0.25">
      <c r="A65" s="106" t="s">
        <v>515</v>
      </c>
      <c r="B65" s="106" t="s">
        <v>516</v>
      </c>
      <c r="C65" s="110"/>
      <c r="D65" s="110"/>
      <c r="E65" s="126">
        <v>1877700</v>
      </c>
      <c r="F65" s="113"/>
      <c r="G65" s="131"/>
      <c r="H65" s="110"/>
      <c r="I65" s="110"/>
      <c r="J65" s="106" t="s">
        <v>517</v>
      </c>
      <c r="K65" s="106" t="s">
        <v>456</v>
      </c>
      <c r="L65" s="106" t="s">
        <v>156</v>
      </c>
      <c r="M65" s="143"/>
    </row>
    <row r="66" spans="1:13" ht="22.5" x14ac:dyDescent="0.25">
      <c r="A66" s="106" t="s">
        <v>518</v>
      </c>
      <c r="B66" s="106" t="s">
        <v>519</v>
      </c>
      <c r="C66" s="110"/>
      <c r="D66" s="110"/>
      <c r="E66" s="126">
        <v>20859.82</v>
      </c>
      <c r="F66" s="113"/>
      <c r="G66" s="131"/>
      <c r="H66" s="110"/>
      <c r="I66" s="110"/>
      <c r="J66" s="106" t="s">
        <v>520</v>
      </c>
      <c r="K66" s="106" t="s">
        <v>456</v>
      </c>
      <c r="L66" s="106" t="s">
        <v>138</v>
      </c>
      <c r="M66" s="143"/>
    </row>
    <row r="67" spans="1:13" ht="33.75" x14ac:dyDescent="0.25">
      <c r="A67" s="106" t="s">
        <v>521</v>
      </c>
      <c r="B67" s="106" t="s">
        <v>522</v>
      </c>
      <c r="C67" s="106"/>
      <c r="D67" s="106"/>
      <c r="E67" s="126">
        <f>7260+16940</f>
        <v>24200</v>
      </c>
      <c r="F67" s="107"/>
      <c r="G67" s="131"/>
      <c r="H67" s="107"/>
      <c r="I67" s="107"/>
      <c r="J67" s="106" t="s">
        <v>523</v>
      </c>
      <c r="K67" s="106" t="s">
        <v>138</v>
      </c>
      <c r="L67" s="106" t="s">
        <v>156</v>
      </c>
      <c r="M67" s="143"/>
    </row>
    <row r="68" spans="1:13" ht="33.75" x14ac:dyDescent="0.25">
      <c r="A68" s="106" t="s">
        <v>524</v>
      </c>
      <c r="B68" s="106" t="s">
        <v>534</v>
      </c>
      <c r="C68" s="106"/>
      <c r="D68" s="106"/>
      <c r="E68" s="126">
        <v>15000</v>
      </c>
      <c r="F68" s="107"/>
      <c r="G68" s="131"/>
      <c r="H68" s="107"/>
      <c r="I68" s="107"/>
      <c r="J68" s="106" t="s">
        <v>539</v>
      </c>
      <c r="K68" s="106" t="s">
        <v>138</v>
      </c>
      <c r="L68" s="106" t="s">
        <v>156</v>
      </c>
      <c r="M68" s="143"/>
    </row>
    <row r="69" spans="1:13" x14ac:dyDescent="0.25">
      <c r="A69" s="106" t="s">
        <v>525</v>
      </c>
      <c r="B69" s="106" t="s">
        <v>537</v>
      </c>
      <c r="C69" s="110"/>
      <c r="D69" s="110"/>
      <c r="E69" s="126">
        <v>320000</v>
      </c>
      <c r="F69" s="113"/>
      <c r="G69" s="131"/>
      <c r="H69" s="110"/>
      <c r="I69" s="110"/>
      <c r="J69" s="106" t="s">
        <v>538</v>
      </c>
      <c r="K69" s="106" t="s">
        <v>156</v>
      </c>
      <c r="L69" s="106" t="s">
        <v>156</v>
      </c>
      <c r="M69" s="143"/>
    </row>
    <row r="70" spans="1:13" ht="33.75" x14ac:dyDescent="0.25">
      <c r="A70" s="106" t="s">
        <v>535</v>
      </c>
      <c r="B70" s="106" t="s">
        <v>526</v>
      </c>
      <c r="C70" s="106"/>
      <c r="D70" s="106"/>
      <c r="E70" s="126">
        <f>2000+8000</f>
        <v>10000</v>
      </c>
      <c r="F70" s="107"/>
      <c r="G70" s="131"/>
      <c r="H70" s="107"/>
      <c r="I70" s="107"/>
      <c r="J70" s="106" t="s">
        <v>527</v>
      </c>
      <c r="K70" s="106" t="s">
        <v>156</v>
      </c>
      <c r="L70" s="106" t="s">
        <v>156</v>
      </c>
      <c r="M70" s="144"/>
    </row>
    <row r="71" spans="1:13" x14ac:dyDescent="0.25">
      <c r="B71" s="116" t="s">
        <v>472</v>
      </c>
    </row>
    <row r="72" spans="1:13" ht="14.25" customHeight="1" x14ac:dyDescent="0.25">
      <c r="A72" s="119" t="s">
        <v>528</v>
      </c>
      <c r="B72" s="116"/>
      <c r="C72" s="115"/>
      <c r="D72" s="115"/>
      <c r="E72" s="119"/>
      <c r="G72" s="132" t="s">
        <v>529</v>
      </c>
      <c r="L72" s="115"/>
    </row>
    <row r="85" ht="14.25" customHeight="1" x14ac:dyDescent="0.25"/>
  </sheetData>
  <mergeCells count="29">
    <mergeCell ref="A2:J2"/>
    <mergeCell ref="A5:A6"/>
    <mergeCell ref="B5:B6"/>
    <mergeCell ref="C5:C6"/>
    <mergeCell ref="D5:D6"/>
    <mergeCell ref="E5:E6"/>
    <mergeCell ref="F5:I5"/>
    <mergeCell ref="J5:J6"/>
    <mergeCell ref="A23:M23"/>
    <mergeCell ref="K5:L5"/>
    <mergeCell ref="M5:M6"/>
    <mergeCell ref="A7:M7"/>
    <mergeCell ref="A8:M8"/>
    <mergeCell ref="A9:M9"/>
    <mergeCell ref="A10:M10"/>
    <mergeCell ref="A11:M11"/>
    <mergeCell ref="M12:M16"/>
    <mergeCell ref="I18:J18"/>
    <mergeCell ref="A21:M21"/>
    <mergeCell ref="A22:M22"/>
    <mergeCell ref="A61:M61"/>
    <mergeCell ref="A62:M62"/>
    <mergeCell ref="M63:M70"/>
    <mergeCell ref="M24:M27"/>
    <mergeCell ref="A36:M36"/>
    <mergeCell ref="A37:M37"/>
    <mergeCell ref="A38:M38"/>
    <mergeCell ref="M39:M43"/>
    <mergeCell ref="A60:M60"/>
  </mergeCells>
  <pageMargins left="0.7" right="0.7" top="0.75" bottom="0.75" header="0.3" footer="0.3"/>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Investīciju plāns</vt:lpstr>
      <vt:lpstr>Sadaļa SAM 5.6.2.</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2020-08-21T06:00:15Z</cp:lastPrinted>
  <dcterms:created xsi:type="dcterms:W3CDTF">2018-01-25T09:17:18Z</dcterms:created>
  <dcterms:modified xsi:type="dcterms:W3CDTF">2020-08-21T06:00:24Z</dcterms:modified>
</cp:coreProperties>
</file>